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285" windowHeight="10920" firstSheet="1" activeTab="1"/>
  </bookViews>
  <sheets>
    <sheet name="Sheet 1" sheetId="1" state="hidden" r:id="rId1"/>
    <sheet name="5 Year Breakdown" sheetId="3" r:id="rId2"/>
  </sheets>
  <calcPr calcId="145621"/>
</workbook>
</file>

<file path=xl/calcChain.xml><?xml version="1.0" encoding="utf-8"?>
<calcChain xmlns="http://schemas.openxmlformats.org/spreadsheetml/2006/main">
  <c r="I103" i="1" l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B96" i="1"/>
  <c r="I95" i="1"/>
  <c r="I104" i="1" s="1"/>
  <c r="H95" i="1"/>
  <c r="H104" i="1" s="1"/>
  <c r="G95" i="1"/>
  <c r="G104" i="1" s="1"/>
  <c r="F95" i="1"/>
  <c r="F104" i="1" s="1"/>
  <c r="E95" i="1"/>
  <c r="E104" i="1" s="1"/>
  <c r="D95" i="1"/>
  <c r="D104" i="1" s="1"/>
  <c r="C95" i="1"/>
  <c r="B95" i="1"/>
  <c r="I92" i="1"/>
  <c r="H92" i="1"/>
  <c r="G92" i="1"/>
  <c r="F92" i="1"/>
  <c r="E92" i="1"/>
  <c r="D92" i="1"/>
  <c r="J90" i="1"/>
  <c r="B89" i="1"/>
  <c r="J89" i="1" s="1"/>
  <c r="J88" i="1"/>
  <c r="J87" i="1"/>
  <c r="B87" i="1"/>
  <c r="J86" i="1"/>
  <c r="B86" i="1"/>
  <c r="B92" i="1" s="1"/>
  <c r="J85" i="1"/>
  <c r="C84" i="1"/>
  <c r="C96" i="1" s="1"/>
  <c r="J83" i="1"/>
  <c r="G25" i="1"/>
  <c r="G12" i="1"/>
  <c r="C104" i="1" l="1"/>
  <c r="C92" i="1"/>
  <c r="J92" i="1" s="1"/>
  <c r="B101" i="1"/>
  <c r="B104" i="1" s="1"/>
  <c r="J84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I77" i="1"/>
  <c r="I76" i="1"/>
  <c r="I75" i="1"/>
  <c r="I74" i="1"/>
  <c r="I73" i="1"/>
  <c r="I72" i="1"/>
  <c r="I71" i="1"/>
  <c r="I70" i="1"/>
  <c r="I69" i="1"/>
  <c r="F78" i="1"/>
  <c r="E78" i="1"/>
  <c r="D78" i="1"/>
  <c r="C78" i="1"/>
  <c r="B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B77" i="1"/>
  <c r="B76" i="1"/>
  <c r="B75" i="1"/>
  <c r="B74" i="1"/>
  <c r="B73" i="1"/>
  <c r="B72" i="1"/>
  <c r="B71" i="1"/>
  <c r="B70" i="1"/>
  <c r="B69" i="1"/>
  <c r="M78" i="1"/>
  <c r="L78" i="1"/>
  <c r="K78" i="1"/>
  <c r="J78" i="1"/>
  <c r="I78" i="1"/>
  <c r="M63" i="1" l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I63" i="1"/>
  <c r="I62" i="1"/>
  <c r="I61" i="1"/>
  <c r="I60" i="1"/>
  <c r="I59" i="1"/>
  <c r="I58" i="1"/>
  <c r="I57" i="1"/>
  <c r="I56" i="1"/>
  <c r="I55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K51" i="1" s="1"/>
  <c r="J42" i="1"/>
  <c r="J51" i="1" s="1"/>
  <c r="I50" i="1"/>
  <c r="I49" i="1"/>
  <c r="I48" i="1"/>
  <c r="I47" i="1"/>
  <c r="I46" i="1"/>
  <c r="I45" i="1"/>
  <c r="I44" i="1"/>
  <c r="I43" i="1"/>
  <c r="I42" i="1"/>
  <c r="I51" i="1" s="1"/>
  <c r="M64" i="1"/>
  <c r="L64" i="1"/>
  <c r="K64" i="1"/>
  <c r="J64" i="1"/>
  <c r="I64" i="1"/>
  <c r="M51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I37" i="1"/>
  <c r="I36" i="1"/>
  <c r="I35" i="1"/>
  <c r="I34" i="1"/>
  <c r="I33" i="1"/>
  <c r="I32" i="1"/>
  <c r="I31" i="1"/>
  <c r="I30" i="1"/>
  <c r="I29" i="1"/>
  <c r="I38" i="1" s="1"/>
  <c r="J38" i="1"/>
  <c r="M38" i="1"/>
  <c r="L38" i="1"/>
  <c r="K38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M25" i="1" s="1"/>
  <c r="L16" i="1"/>
  <c r="L25" i="1" s="1"/>
  <c r="K16" i="1"/>
  <c r="K25" i="1" s="1"/>
  <c r="J16" i="1"/>
  <c r="J25" i="1" s="1"/>
  <c r="I24" i="1"/>
  <c r="I23" i="1"/>
  <c r="I22" i="1"/>
  <c r="I21" i="1"/>
  <c r="I20" i="1"/>
  <c r="I19" i="1"/>
  <c r="I18" i="1"/>
  <c r="I17" i="1"/>
  <c r="I16" i="1"/>
  <c r="I25" i="1" s="1"/>
  <c r="M11" i="1"/>
  <c r="M10" i="1"/>
  <c r="M9" i="1"/>
  <c r="M8" i="1"/>
  <c r="M7" i="1"/>
  <c r="M6" i="1"/>
  <c r="M5" i="1"/>
  <c r="M4" i="1"/>
  <c r="M3" i="1"/>
  <c r="L11" i="1"/>
  <c r="L10" i="1"/>
  <c r="L9" i="1"/>
  <c r="L8" i="1"/>
  <c r="L7" i="1"/>
  <c r="L6" i="1"/>
  <c r="L5" i="1"/>
  <c r="L4" i="1"/>
  <c r="L3" i="1"/>
  <c r="K11" i="1"/>
  <c r="K10" i="1"/>
  <c r="K9" i="1"/>
  <c r="K8" i="1"/>
  <c r="K7" i="1"/>
  <c r="K6" i="1"/>
  <c r="K5" i="1"/>
  <c r="K4" i="1"/>
  <c r="K3" i="1"/>
  <c r="K12" i="1" s="1"/>
  <c r="J11" i="1"/>
  <c r="J10" i="1"/>
  <c r="J9" i="1"/>
  <c r="J8" i="1"/>
  <c r="J7" i="1"/>
  <c r="J6" i="1"/>
  <c r="J5" i="1"/>
  <c r="J4" i="1"/>
  <c r="J3" i="1"/>
  <c r="I11" i="1"/>
  <c r="I10" i="1"/>
  <c r="I9" i="1"/>
  <c r="I8" i="1"/>
  <c r="I7" i="1"/>
  <c r="I6" i="1"/>
  <c r="I5" i="1"/>
  <c r="I4" i="1"/>
  <c r="I3" i="1"/>
  <c r="I12" i="1" s="1"/>
  <c r="M12" i="1"/>
  <c r="L12" i="1"/>
  <c r="J12" i="1"/>
  <c r="L51" i="1" l="1"/>
</calcChain>
</file>

<file path=xl/sharedStrings.xml><?xml version="1.0" encoding="utf-8"?>
<sst xmlns="http://schemas.openxmlformats.org/spreadsheetml/2006/main" count="235" uniqueCount="64">
  <si>
    <t>Asian</t>
  </si>
  <si>
    <t>Black Non-Hispanic</t>
  </si>
  <si>
    <t>Filipino</t>
  </si>
  <si>
    <t>Hispanic</t>
  </si>
  <si>
    <t>Native American</t>
  </si>
  <si>
    <t>Pacific Islander</t>
  </si>
  <si>
    <t>White</t>
  </si>
  <si>
    <t>Unknown/Other</t>
  </si>
  <si>
    <t>Two or More</t>
  </si>
  <si>
    <t>Total</t>
  </si>
  <si>
    <t>2007-2008</t>
  </si>
  <si>
    <t>2008-2009</t>
  </si>
  <si>
    <t>2009-2010</t>
  </si>
  <si>
    <t>2010-2011</t>
  </si>
  <si>
    <t>2011-2012</t>
  </si>
  <si>
    <t>District - Counts</t>
  </si>
  <si>
    <t>District - Percents</t>
  </si>
  <si>
    <t>Grossmont - Counts</t>
  </si>
  <si>
    <t>Grossmont - Percents</t>
  </si>
  <si>
    <t>Cuyamaca - Counts</t>
  </si>
  <si>
    <t>Cuyamaca - Percents</t>
  </si>
  <si>
    <t>PART-TIME</t>
  </si>
  <si>
    <t>Exec/Mgmt</t>
  </si>
  <si>
    <t>Secty/Cler</t>
  </si>
  <si>
    <t>Tech/Paraprof</t>
  </si>
  <si>
    <t>Skilled Crafts</t>
  </si>
  <si>
    <t>SVC/Maint</t>
  </si>
  <si>
    <t>Prof/Non-Fac</t>
  </si>
  <si>
    <t>Facutly -FT</t>
  </si>
  <si>
    <t>Faculty - PT</t>
  </si>
  <si>
    <t>Total: All Sites - Counts</t>
  </si>
  <si>
    <t>Total: All Sites - Percents</t>
  </si>
  <si>
    <t>Unknown/ Other</t>
  </si>
  <si>
    <t>2011-2012 All Sites by Job Classification</t>
  </si>
  <si>
    <t>2007-08 (n=88)</t>
  </si>
  <si>
    <t>2008-09 (n=91)</t>
  </si>
  <si>
    <t>2009-10 (n=89)</t>
  </si>
  <si>
    <t>2010-11 (n=89)</t>
  </si>
  <si>
    <t>2011-12 (n=92)</t>
  </si>
  <si>
    <t>2007-08 (n=441)</t>
  </si>
  <si>
    <t>2008-09 (n=460)</t>
  </si>
  <si>
    <t>2009-10 (n=443)</t>
  </si>
  <si>
    <t>2010-11 (n=447)</t>
  </si>
  <si>
    <t>2011-12 (n=441)</t>
  </si>
  <si>
    <t>2007-08 (n=212)</t>
  </si>
  <si>
    <t>2008-09 (n=228)</t>
  </si>
  <si>
    <t>2010-11 (n=221)</t>
  </si>
  <si>
    <t>2011-12 (n=218)</t>
  </si>
  <si>
    <t>2007-08 (n=833)</t>
  </si>
  <si>
    <t>2008-09 (n=788)</t>
  </si>
  <si>
    <t>2009-10 (n=718)</t>
  </si>
  <si>
    <t>2010-11 (n=667)</t>
  </si>
  <si>
    <t>2011-12 (n=624)</t>
  </si>
  <si>
    <t>2007-08 (n=435)</t>
  </si>
  <si>
    <t>2008-09 (n=412)</t>
  </si>
  <si>
    <t>2009-10 (n=371)</t>
  </si>
  <si>
    <t>2010-11 (n=361)</t>
  </si>
  <si>
    <t>2011-12 (n=336)</t>
  </si>
  <si>
    <t>2008-09 (n=1,979)</t>
  </si>
  <si>
    <t>2007-08 (n=2,009)</t>
  </si>
  <si>
    <t>2009-10 (n=1,842)</t>
  </si>
  <si>
    <t>2010-11 (n=1,785)</t>
  </si>
  <si>
    <t>2011-12 (n=1,711)</t>
  </si>
  <si>
    <t>2009-10 (n=221)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</si>
</sst>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1'!$I$15</c:f>
              <c:strCache>
                <c:ptCount val="1"/>
                <c:pt idx="0">
                  <c:v>2007-08 (n=441)</c:v>
                </c:pt>
              </c:strCache>
            </c:strRef>
          </c:tx>
          <c:invertIfNegative val="0"/>
          <c:cat>
            <c:strRef>
              <c:f>'Sheet 1'!$H$16:$H$24</c:f>
              <c:strCache>
                <c:ptCount val="9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  <c:pt idx="8">
                  <c:v>Two or More</c:v>
                </c:pt>
              </c:strCache>
            </c:strRef>
          </c:cat>
          <c:val>
            <c:numRef>
              <c:f>'Sheet 1'!$I$16:$I$24</c:f>
              <c:numCache>
                <c:formatCode>0.0%</c:formatCode>
                <c:ptCount val="9"/>
                <c:pt idx="0">
                  <c:v>6.3492063492063489E-2</c:v>
                </c:pt>
                <c:pt idx="1">
                  <c:v>5.4421768707482991E-2</c:v>
                </c:pt>
                <c:pt idx="2">
                  <c:v>2.0408163265306121E-2</c:v>
                </c:pt>
                <c:pt idx="3">
                  <c:v>0.1655328798185941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0.68027210884353739</c:v>
                </c:pt>
                <c:pt idx="7">
                  <c:v>2.2675736961451248E-3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'Sheet 1'!$J$15</c:f>
              <c:strCache>
                <c:ptCount val="1"/>
                <c:pt idx="0">
                  <c:v>2008-09 (n=460)</c:v>
                </c:pt>
              </c:strCache>
            </c:strRef>
          </c:tx>
          <c:invertIfNegative val="0"/>
          <c:cat>
            <c:strRef>
              <c:f>'Sheet 1'!$H$16:$H$24</c:f>
              <c:strCache>
                <c:ptCount val="9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  <c:pt idx="8">
                  <c:v>Two or More</c:v>
                </c:pt>
              </c:strCache>
            </c:strRef>
          </c:cat>
          <c:val>
            <c:numRef>
              <c:f>'Sheet 1'!$J$16:$J$24</c:f>
              <c:numCache>
                <c:formatCode>0.0%</c:formatCode>
                <c:ptCount val="9"/>
                <c:pt idx="0">
                  <c:v>6.0869565217391307E-2</c:v>
                </c:pt>
                <c:pt idx="1">
                  <c:v>5.434782608695652E-2</c:v>
                </c:pt>
                <c:pt idx="2">
                  <c:v>1.9565217391304349E-2</c:v>
                </c:pt>
                <c:pt idx="3">
                  <c:v>0.16304347826086957</c:v>
                </c:pt>
                <c:pt idx="4">
                  <c:v>8.6956521739130436E-3</c:v>
                </c:pt>
                <c:pt idx="5">
                  <c:v>8.6956521739130436E-3</c:v>
                </c:pt>
                <c:pt idx="6">
                  <c:v>0.68260869565217386</c:v>
                </c:pt>
                <c:pt idx="7">
                  <c:v>2.1739130434782609E-3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'Sheet 1'!$K$15</c:f>
              <c:strCache>
                <c:ptCount val="1"/>
                <c:pt idx="0">
                  <c:v>2009-10 (n=443)</c:v>
                </c:pt>
              </c:strCache>
            </c:strRef>
          </c:tx>
          <c:invertIfNegative val="0"/>
          <c:cat>
            <c:strRef>
              <c:f>'Sheet 1'!$H$16:$H$24</c:f>
              <c:strCache>
                <c:ptCount val="9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  <c:pt idx="8">
                  <c:v>Two or More</c:v>
                </c:pt>
              </c:strCache>
            </c:strRef>
          </c:cat>
          <c:val>
            <c:numRef>
              <c:f>'Sheet 1'!$K$16:$K$24</c:f>
              <c:numCache>
                <c:formatCode>0.0%</c:formatCode>
                <c:ptCount val="9"/>
                <c:pt idx="0">
                  <c:v>6.320541760722348E-2</c:v>
                </c:pt>
                <c:pt idx="1">
                  <c:v>5.4176072234762979E-2</c:v>
                </c:pt>
                <c:pt idx="2">
                  <c:v>2.0316027088036117E-2</c:v>
                </c:pt>
                <c:pt idx="3">
                  <c:v>0.1670428893905192</c:v>
                </c:pt>
                <c:pt idx="4">
                  <c:v>9.0293453724604959E-3</c:v>
                </c:pt>
                <c:pt idx="5">
                  <c:v>6.7720090293453723E-3</c:v>
                </c:pt>
                <c:pt idx="6">
                  <c:v>0.67945823927765236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'Sheet 1'!$L$15</c:f>
              <c:strCache>
                <c:ptCount val="1"/>
                <c:pt idx="0">
                  <c:v>2010-11 (n=447)</c:v>
                </c:pt>
              </c:strCache>
            </c:strRef>
          </c:tx>
          <c:invertIfNegative val="0"/>
          <c:cat>
            <c:strRef>
              <c:f>'Sheet 1'!$H$16:$H$24</c:f>
              <c:strCache>
                <c:ptCount val="9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  <c:pt idx="8">
                  <c:v>Two or More</c:v>
                </c:pt>
              </c:strCache>
            </c:strRef>
          </c:cat>
          <c:val>
            <c:numRef>
              <c:f>'Sheet 1'!$L$16:$L$24</c:f>
              <c:numCache>
                <c:formatCode>0.0%</c:formatCode>
                <c:ptCount val="9"/>
                <c:pt idx="0">
                  <c:v>6.2639821029082776E-2</c:v>
                </c:pt>
                <c:pt idx="1">
                  <c:v>5.5928411633109618E-2</c:v>
                </c:pt>
                <c:pt idx="2">
                  <c:v>2.0134228187919462E-2</c:v>
                </c:pt>
                <c:pt idx="3">
                  <c:v>0.17002237136465326</c:v>
                </c:pt>
                <c:pt idx="4">
                  <c:v>8.948545861297539E-3</c:v>
                </c:pt>
                <c:pt idx="5">
                  <c:v>6.7114093959731542E-3</c:v>
                </c:pt>
                <c:pt idx="6">
                  <c:v>0.67561521252796419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'Sheet 1'!$M$15</c:f>
              <c:strCache>
                <c:ptCount val="1"/>
                <c:pt idx="0">
                  <c:v>2011-12 (n=441)</c:v>
                </c:pt>
              </c:strCache>
            </c:strRef>
          </c:tx>
          <c:invertIfNegative val="0"/>
          <c:cat>
            <c:strRef>
              <c:f>'Sheet 1'!$H$16:$H$24</c:f>
              <c:strCache>
                <c:ptCount val="9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  <c:pt idx="8">
                  <c:v>Two or More</c:v>
                </c:pt>
              </c:strCache>
            </c:strRef>
          </c:cat>
          <c:val>
            <c:numRef>
              <c:f>'Sheet 1'!$M$16:$M$24</c:f>
              <c:numCache>
                <c:formatCode>0.0%</c:formatCode>
                <c:ptCount val="9"/>
                <c:pt idx="0">
                  <c:v>6.3492063492063489E-2</c:v>
                </c:pt>
                <c:pt idx="1">
                  <c:v>5.4421768707482991E-2</c:v>
                </c:pt>
                <c:pt idx="2">
                  <c:v>2.0408163265306121E-2</c:v>
                </c:pt>
                <c:pt idx="3">
                  <c:v>0.1655328798185941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0.68027210884353739</c:v>
                </c:pt>
                <c:pt idx="7">
                  <c:v>2.2675736961451248E-3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6496"/>
        <c:axId val="94748032"/>
      </c:barChart>
      <c:catAx>
        <c:axId val="9474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4748032"/>
        <c:crosses val="autoZero"/>
        <c:auto val="1"/>
        <c:lblAlgn val="ctr"/>
        <c:lblOffset val="100"/>
        <c:noMultiLvlLbl val="0"/>
      </c:catAx>
      <c:valAx>
        <c:axId val="94748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74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Grossmont College Ethnicity by Year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Part-time Faculty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1'!$I$41</c:f>
              <c:strCache>
                <c:ptCount val="1"/>
                <c:pt idx="0">
                  <c:v>2007-08 (n=833)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1'!$I$42:$I$49</c:f>
              <c:numCache>
                <c:formatCode>0.0%</c:formatCode>
                <c:ptCount val="8"/>
                <c:pt idx="0">
                  <c:v>5.1620648259303722E-2</c:v>
                </c:pt>
                <c:pt idx="1">
                  <c:v>3.2412965186074429E-2</c:v>
                </c:pt>
                <c:pt idx="2">
                  <c:v>1.800720288115246E-2</c:v>
                </c:pt>
                <c:pt idx="3">
                  <c:v>0.1212484993997599</c:v>
                </c:pt>
                <c:pt idx="4">
                  <c:v>1.0804321728691477E-2</c:v>
                </c:pt>
                <c:pt idx="5">
                  <c:v>1.2004801920768306E-3</c:v>
                </c:pt>
                <c:pt idx="6">
                  <c:v>0.7466986794717887</c:v>
                </c:pt>
                <c:pt idx="7">
                  <c:v>1.800720288115246E-2</c:v>
                </c:pt>
              </c:numCache>
            </c:numRef>
          </c:val>
        </c:ser>
        <c:ser>
          <c:idx val="1"/>
          <c:order val="1"/>
          <c:tx>
            <c:strRef>
              <c:f>'Sheet 1'!$J$41</c:f>
              <c:strCache>
                <c:ptCount val="1"/>
                <c:pt idx="0">
                  <c:v>2008-09 (n=788)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1'!$J$42:$J$49</c:f>
              <c:numCache>
                <c:formatCode>0.0%</c:formatCode>
                <c:ptCount val="8"/>
                <c:pt idx="0">
                  <c:v>4.8223350253807105E-2</c:v>
                </c:pt>
                <c:pt idx="1">
                  <c:v>2.9187817258883249E-2</c:v>
                </c:pt>
                <c:pt idx="2">
                  <c:v>1.9035532994923859E-2</c:v>
                </c:pt>
                <c:pt idx="3">
                  <c:v>0.12436548223350254</c:v>
                </c:pt>
                <c:pt idx="4">
                  <c:v>1.015228426395939E-2</c:v>
                </c:pt>
                <c:pt idx="5">
                  <c:v>1.2690355329949238E-3</c:v>
                </c:pt>
                <c:pt idx="6">
                  <c:v>0.75634517766497467</c:v>
                </c:pt>
                <c:pt idx="7">
                  <c:v>1.1421319796954314E-2</c:v>
                </c:pt>
              </c:numCache>
            </c:numRef>
          </c:val>
        </c:ser>
        <c:ser>
          <c:idx val="2"/>
          <c:order val="2"/>
          <c:tx>
            <c:strRef>
              <c:f>'Sheet 1'!$K$41</c:f>
              <c:strCache>
                <c:ptCount val="1"/>
                <c:pt idx="0">
                  <c:v>2009-10 (n=718)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1'!$K$42:$K$49</c:f>
              <c:numCache>
                <c:formatCode>0.0%</c:formatCode>
                <c:ptCount val="8"/>
                <c:pt idx="0">
                  <c:v>4.456824512534819E-2</c:v>
                </c:pt>
                <c:pt idx="1">
                  <c:v>2.5069637883008356E-2</c:v>
                </c:pt>
                <c:pt idx="2">
                  <c:v>1.9498607242339833E-2</c:v>
                </c:pt>
                <c:pt idx="3">
                  <c:v>0.12952646239554316</c:v>
                </c:pt>
                <c:pt idx="4">
                  <c:v>1.3927576601671309E-2</c:v>
                </c:pt>
                <c:pt idx="5">
                  <c:v>1.3927576601671309E-3</c:v>
                </c:pt>
                <c:pt idx="6">
                  <c:v>0.754874651810585</c:v>
                </c:pt>
                <c:pt idx="7">
                  <c:v>1.1142061281337047E-2</c:v>
                </c:pt>
              </c:numCache>
            </c:numRef>
          </c:val>
        </c:ser>
        <c:ser>
          <c:idx val="3"/>
          <c:order val="3"/>
          <c:tx>
            <c:strRef>
              <c:f>'Sheet 1'!$L$41</c:f>
              <c:strCache>
                <c:ptCount val="1"/>
                <c:pt idx="0">
                  <c:v>2010-11 (n=667)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1'!$L$42:$L$49</c:f>
              <c:numCache>
                <c:formatCode>0.0%</c:formatCode>
                <c:ptCount val="8"/>
                <c:pt idx="0">
                  <c:v>4.3478260869565216E-2</c:v>
                </c:pt>
                <c:pt idx="1">
                  <c:v>2.8485757121439279E-2</c:v>
                </c:pt>
                <c:pt idx="2">
                  <c:v>2.5487256371814093E-2</c:v>
                </c:pt>
                <c:pt idx="3">
                  <c:v>0.1199400299850075</c:v>
                </c:pt>
                <c:pt idx="4">
                  <c:v>8.9955022488755615E-3</c:v>
                </c:pt>
                <c:pt idx="5">
                  <c:v>1.4992503748125937E-3</c:v>
                </c:pt>
                <c:pt idx="6">
                  <c:v>0.75412293853073464</c:v>
                </c:pt>
                <c:pt idx="7">
                  <c:v>1.7991004497751123E-2</c:v>
                </c:pt>
              </c:numCache>
            </c:numRef>
          </c:val>
        </c:ser>
        <c:ser>
          <c:idx val="4"/>
          <c:order val="4"/>
          <c:tx>
            <c:strRef>
              <c:f>'Sheet 1'!$M$41</c:f>
              <c:strCache>
                <c:ptCount val="1"/>
                <c:pt idx="0">
                  <c:v>2011-12 (n=624)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1'!$M$42:$M$49</c:f>
              <c:numCache>
                <c:formatCode>0.0%</c:formatCode>
                <c:ptCount val="8"/>
                <c:pt idx="0">
                  <c:v>5.2884615384615384E-2</c:v>
                </c:pt>
                <c:pt idx="1">
                  <c:v>2.8846153846153848E-2</c:v>
                </c:pt>
                <c:pt idx="2">
                  <c:v>3.0448717948717948E-2</c:v>
                </c:pt>
                <c:pt idx="3">
                  <c:v>0.10897435897435898</c:v>
                </c:pt>
                <c:pt idx="4">
                  <c:v>6.41025641025641E-3</c:v>
                </c:pt>
                <c:pt idx="5">
                  <c:v>1.6025641025641025E-3</c:v>
                </c:pt>
                <c:pt idx="6">
                  <c:v>0.75320512820512819</c:v>
                </c:pt>
                <c:pt idx="7">
                  <c:v>1.7628205128205128E-2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31680"/>
        <c:axId val="140713984"/>
      </c:barChart>
      <c:catAx>
        <c:axId val="1410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13984"/>
        <c:crosses val="autoZero"/>
        <c:auto val="1"/>
        <c:lblAlgn val="ctr"/>
        <c:lblOffset val="100"/>
        <c:noMultiLvlLbl val="0"/>
      </c:catAx>
      <c:valAx>
        <c:axId val="1407139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1031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>
                <a:effectLst/>
              </a:rPr>
              <a:t>Cuyamaca College Ethnicity by Year</a:t>
            </a:r>
            <a:endParaRPr lang="en-US" sz="1400">
              <a:effectLst/>
            </a:endParaRPr>
          </a:p>
          <a:p>
            <a:pPr algn="ctr">
              <a:defRPr/>
            </a:pPr>
            <a:r>
              <a:rPr lang="en-US" sz="1400" b="1" i="0" baseline="0">
                <a:effectLst/>
              </a:rPr>
              <a:t>Part-time Faculty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1'!$I$54</c:f>
              <c:strCache>
                <c:ptCount val="1"/>
                <c:pt idx="0">
                  <c:v>2007-08 (n=435)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1'!$I$55:$I$62</c:f>
              <c:numCache>
                <c:formatCode>0.0%</c:formatCode>
                <c:ptCount val="8"/>
                <c:pt idx="0">
                  <c:v>4.5977011494252873E-2</c:v>
                </c:pt>
                <c:pt idx="1">
                  <c:v>3.4482758620689655E-2</c:v>
                </c:pt>
                <c:pt idx="2">
                  <c:v>2.2988505747126436E-2</c:v>
                </c:pt>
                <c:pt idx="3">
                  <c:v>0.11264367816091954</c:v>
                </c:pt>
                <c:pt idx="4">
                  <c:v>1.1494252873563218E-2</c:v>
                </c:pt>
                <c:pt idx="5">
                  <c:v>0</c:v>
                </c:pt>
                <c:pt idx="6">
                  <c:v>0.76091954022988506</c:v>
                </c:pt>
                <c:pt idx="7">
                  <c:v>1.1494252873563218E-2</c:v>
                </c:pt>
              </c:numCache>
            </c:numRef>
          </c:val>
        </c:ser>
        <c:ser>
          <c:idx val="1"/>
          <c:order val="1"/>
          <c:tx>
            <c:strRef>
              <c:f>'Sheet 1'!$J$54</c:f>
              <c:strCache>
                <c:ptCount val="1"/>
                <c:pt idx="0">
                  <c:v>2008-09 (n=412)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1'!$J$55:$J$62</c:f>
              <c:numCache>
                <c:formatCode>0.0%</c:formatCode>
                <c:ptCount val="8"/>
                <c:pt idx="0">
                  <c:v>4.6116504854368932E-2</c:v>
                </c:pt>
                <c:pt idx="1">
                  <c:v>3.640776699029126E-2</c:v>
                </c:pt>
                <c:pt idx="2">
                  <c:v>1.9417475728155338E-2</c:v>
                </c:pt>
                <c:pt idx="3">
                  <c:v>0.11650485436893204</c:v>
                </c:pt>
                <c:pt idx="4">
                  <c:v>4.8543689320388345E-3</c:v>
                </c:pt>
                <c:pt idx="5">
                  <c:v>0</c:v>
                </c:pt>
                <c:pt idx="6">
                  <c:v>0.75242718446601942</c:v>
                </c:pt>
                <c:pt idx="7">
                  <c:v>2.4271844660194174E-2</c:v>
                </c:pt>
              </c:numCache>
            </c:numRef>
          </c:val>
        </c:ser>
        <c:ser>
          <c:idx val="2"/>
          <c:order val="2"/>
          <c:tx>
            <c:strRef>
              <c:f>'Sheet 1'!$K$54</c:f>
              <c:strCache>
                <c:ptCount val="1"/>
                <c:pt idx="0">
                  <c:v>2009-10 (n=371)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1'!$K$55:$K$62</c:f>
              <c:numCache>
                <c:formatCode>0.0%</c:formatCode>
                <c:ptCount val="8"/>
                <c:pt idx="0">
                  <c:v>4.0431266846361183E-2</c:v>
                </c:pt>
                <c:pt idx="1">
                  <c:v>3.7735849056603772E-2</c:v>
                </c:pt>
                <c:pt idx="2">
                  <c:v>1.3477088948787063E-2</c:v>
                </c:pt>
                <c:pt idx="3">
                  <c:v>0.11859838274932614</c:v>
                </c:pt>
                <c:pt idx="4">
                  <c:v>2.6954177897574125E-3</c:v>
                </c:pt>
                <c:pt idx="5">
                  <c:v>0</c:v>
                </c:pt>
                <c:pt idx="6">
                  <c:v>0.76819407008086249</c:v>
                </c:pt>
                <c:pt idx="7">
                  <c:v>1.8867924528301886E-2</c:v>
                </c:pt>
              </c:numCache>
            </c:numRef>
          </c:val>
        </c:ser>
        <c:ser>
          <c:idx val="3"/>
          <c:order val="3"/>
          <c:tx>
            <c:strRef>
              <c:f>'Sheet 1'!$L$54</c:f>
              <c:strCache>
                <c:ptCount val="1"/>
                <c:pt idx="0">
                  <c:v>2010-11 (n=361)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1'!$L$55:$L$62</c:f>
              <c:numCache>
                <c:formatCode>0.0%</c:formatCode>
                <c:ptCount val="8"/>
                <c:pt idx="0">
                  <c:v>4.1551246537396121E-2</c:v>
                </c:pt>
                <c:pt idx="1">
                  <c:v>3.8781163434903045E-2</c:v>
                </c:pt>
                <c:pt idx="2">
                  <c:v>2.4930747922437674E-2</c:v>
                </c:pt>
                <c:pt idx="3">
                  <c:v>0.11357340720221606</c:v>
                </c:pt>
                <c:pt idx="4">
                  <c:v>5.5401662049861496E-3</c:v>
                </c:pt>
                <c:pt idx="5">
                  <c:v>0</c:v>
                </c:pt>
                <c:pt idx="6">
                  <c:v>0.75900277008310246</c:v>
                </c:pt>
                <c:pt idx="7">
                  <c:v>1.662049861495845E-2</c:v>
                </c:pt>
              </c:numCache>
            </c:numRef>
          </c:val>
        </c:ser>
        <c:ser>
          <c:idx val="4"/>
          <c:order val="4"/>
          <c:tx>
            <c:strRef>
              <c:f>'Sheet 1'!$M$54</c:f>
              <c:strCache>
                <c:ptCount val="1"/>
                <c:pt idx="0">
                  <c:v>2011-12 (n=336)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1'!$M$55:$M$62</c:f>
              <c:numCache>
                <c:formatCode>0.0%</c:formatCode>
                <c:ptCount val="8"/>
                <c:pt idx="0">
                  <c:v>4.7619047619047616E-2</c:v>
                </c:pt>
                <c:pt idx="1">
                  <c:v>2.6785714285714284E-2</c:v>
                </c:pt>
                <c:pt idx="2">
                  <c:v>3.273809523809524E-2</c:v>
                </c:pt>
                <c:pt idx="3">
                  <c:v>0.10714285714285714</c:v>
                </c:pt>
                <c:pt idx="4">
                  <c:v>8.9285714285714281E-3</c:v>
                </c:pt>
                <c:pt idx="5">
                  <c:v>0</c:v>
                </c:pt>
                <c:pt idx="6">
                  <c:v>0.7589285714285714</c:v>
                </c:pt>
                <c:pt idx="7">
                  <c:v>1.7857142857142856E-2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5328"/>
        <c:axId val="140756864"/>
      </c:barChart>
      <c:catAx>
        <c:axId val="14075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56864"/>
        <c:crosses val="autoZero"/>
        <c:auto val="1"/>
        <c:lblAlgn val="ctr"/>
        <c:lblOffset val="100"/>
        <c:noMultiLvlLbl val="0"/>
      </c:catAx>
      <c:valAx>
        <c:axId val="140756864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755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GCCCD Ethnicity by Year:  All Sites 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Full-time Faculty, Staff, Administrators &amp; Part-time Faculty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1'!$I$68</c:f>
              <c:strCache>
                <c:ptCount val="1"/>
                <c:pt idx="0">
                  <c:v>2007-08 (n=2,009)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1'!$I$69:$I$76</c:f>
              <c:numCache>
                <c:formatCode>0.0%</c:formatCode>
                <c:ptCount val="8"/>
                <c:pt idx="0">
                  <c:v>5.1767048282727726E-2</c:v>
                </c:pt>
                <c:pt idx="1">
                  <c:v>4.0816326530612242E-2</c:v>
                </c:pt>
                <c:pt idx="2">
                  <c:v>2.1901443504230962E-2</c:v>
                </c:pt>
                <c:pt idx="3">
                  <c:v>0.13588850174216027</c:v>
                </c:pt>
                <c:pt idx="4">
                  <c:v>1.2444001991040319E-2</c:v>
                </c:pt>
                <c:pt idx="5">
                  <c:v>2.9865604778496766E-3</c:v>
                </c:pt>
                <c:pt idx="6">
                  <c:v>0.72274763563962174</c:v>
                </c:pt>
                <c:pt idx="7">
                  <c:v>1.1448481831757094E-2</c:v>
                </c:pt>
              </c:numCache>
            </c:numRef>
          </c:val>
        </c:ser>
        <c:ser>
          <c:idx val="1"/>
          <c:order val="1"/>
          <c:tx>
            <c:strRef>
              <c:f>'Sheet 1'!$J$68</c:f>
              <c:strCache>
                <c:ptCount val="1"/>
                <c:pt idx="0">
                  <c:v>2008-09 (n=1,979)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1'!$J$69:$J$76</c:f>
              <c:numCache>
                <c:formatCode>0.0%</c:formatCode>
                <c:ptCount val="8"/>
                <c:pt idx="0">
                  <c:v>4.9014653865588682E-2</c:v>
                </c:pt>
                <c:pt idx="1">
                  <c:v>4.0929762506316324E-2</c:v>
                </c:pt>
                <c:pt idx="2">
                  <c:v>2.223345123799899E-2</c:v>
                </c:pt>
                <c:pt idx="3">
                  <c:v>0.13592723597776654</c:v>
                </c:pt>
                <c:pt idx="4">
                  <c:v>1.1622031328954016E-2</c:v>
                </c:pt>
                <c:pt idx="5">
                  <c:v>3.5371399696816574E-3</c:v>
                </c:pt>
                <c:pt idx="6">
                  <c:v>0.72511369378473978</c:v>
                </c:pt>
                <c:pt idx="7">
                  <c:v>1.1622031328954016E-2</c:v>
                </c:pt>
              </c:numCache>
            </c:numRef>
          </c:val>
        </c:ser>
        <c:ser>
          <c:idx val="2"/>
          <c:order val="2"/>
          <c:tx>
            <c:strRef>
              <c:f>'Sheet 1'!$K$68</c:f>
              <c:strCache>
                <c:ptCount val="1"/>
                <c:pt idx="0">
                  <c:v>2009-10 (n=1,842)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1'!$K$69:$K$76</c:f>
              <c:numCache>
                <c:formatCode>0.0%</c:formatCode>
                <c:ptCount val="8"/>
                <c:pt idx="0">
                  <c:v>4.7231270358306189E-2</c:v>
                </c:pt>
                <c:pt idx="1">
                  <c:v>3.9087947882736153E-2</c:v>
                </c:pt>
                <c:pt idx="2">
                  <c:v>2.1715526601520086E-2</c:v>
                </c:pt>
                <c:pt idx="3">
                  <c:v>0.13952225841476656</c:v>
                </c:pt>
                <c:pt idx="4">
                  <c:v>1.3029315960912053E-2</c:v>
                </c:pt>
                <c:pt idx="5">
                  <c:v>3.2573289902280132E-3</c:v>
                </c:pt>
                <c:pt idx="6">
                  <c:v>0.7263843648208469</c:v>
                </c:pt>
                <c:pt idx="7">
                  <c:v>9.7719869706840382E-3</c:v>
                </c:pt>
              </c:numCache>
            </c:numRef>
          </c:val>
        </c:ser>
        <c:ser>
          <c:idx val="3"/>
          <c:order val="3"/>
          <c:tx>
            <c:strRef>
              <c:f>'Sheet 1'!$L$68</c:f>
              <c:strCache>
                <c:ptCount val="1"/>
                <c:pt idx="0">
                  <c:v>2010-11 (n=1,785)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1'!$L$69:$L$76</c:f>
              <c:numCache>
                <c:formatCode>0.0%</c:formatCode>
                <c:ptCount val="8"/>
                <c:pt idx="0">
                  <c:v>4.7058823529411764E-2</c:v>
                </c:pt>
                <c:pt idx="1">
                  <c:v>4.2016806722689079E-2</c:v>
                </c:pt>
                <c:pt idx="2">
                  <c:v>2.689075630252101E-2</c:v>
                </c:pt>
                <c:pt idx="3">
                  <c:v>0.13501400560224089</c:v>
                </c:pt>
                <c:pt idx="4">
                  <c:v>1.2324929971988795E-2</c:v>
                </c:pt>
                <c:pt idx="5">
                  <c:v>2.8011204481792717E-3</c:v>
                </c:pt>
                <c:pt idx="6">
                  <c:v>0.72212885154061623</c:v>
                </c:pt>
                <c:pt idx="7">
                  <c:v>1.1764705882352941E-2</c:v>
                </c:pt>
              </c:numCache>
            </c:numRef>
          </c:val>
        </c:ser>
        <c:ser>
          <c:idx val="4"/>
          <c:order val="4"/>
          <c:tx>
            <c:strRef>
              <c:f>'Sheet 1'!$M$68</c:f>
              <c:strCache>
                <c:ptCount val="1"/>
                <c:pt idx="0">
                  <c:v>2011-12 (n=1,711)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1'!$M$69:$M$76</c:f>
              <c:numCache>
                <c:formatCode>0.0%</c:formatCode>
                <c:ptCount val="8"/>
                <c:pt idx="0">
                  <c:v>5.1431911163062539E-2</c:v>
                </c:pt>
                <c:pt idx="1">
                  <c:v>3.9742840444184691E-2</c:v>
                </c:pt>
                <c:pt idx="2">
                  <c:v>3.0391583869082407E-2</c:v>
                </c:pt>
                <c:pt idx="3">
                  <c:v>0.12916423144360023</c:v>
                </c:pt>
                <c:pt idx="4">
                  <c:v>1.1104617182933957E-2</c:v>
                </c:pt>
                <c:pt idx="5">
                  <c:v>2.9222676797194622E-3</c:v>
                </c:pt>
                <c:pt idx="6">
                  <c:v>0.72296902396259499</c:v>
                </c:pt>
                <c:pt idx="7">
                  <c:v>1.2273524254821741E-2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85920"/>
        <c:axId val="140800000"/>
      </c:barChart>
      <c:catAx>
        <c:axId val="14078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00000"/>
        <c:crosses val="autoZero"/>
        <c:auto val="1"/>
        <c:lblAlgn val="ctr"/>
        <c:lblOffset val="100"/>
        <c:noMultiLvlLbl val="0"/>
      </c:catAx>
      <c:valAx>
        <c:axId val="1408000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78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1'!$I$28</c:f>
              <c:strCache>
                <c:ptCount val="1"/>
                <c:pt idx="0">
                  <c:v>2007-08 (n=212)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1'!$I$29:$I$36</c:f>
              <c:numCache>
                <c:formatCode>0.0%</c:formatCode>
                <c:ptCount val="8"/>
                <c:pt idx="0">
                  <c:v>2.8301886792452831E-2</c:v>
                </c:pt>
                <c:pt idx="1">
                  <c:v>4.2452830188679243E-2</c:v>
                </c:pt>
                <c:pt idx="2">
                  <c:v>3.7735849056603772E-2</c:v>
                </c:pt>
                <c:pt idx="3">
                  <c:v>0.16981132075471697</c:v>
                </c:pt>
                <c:pt idx="4">
                  <c:v>1.8867924528301886E-2</c:v>
                </c:pt>
                <c:pt idx="5">
                  <c:v>4.7169811320754715E-3</c:v>
                </c:pt>
                <c:pt idx="6">
                  <c:v>0.69339622641509435</c:v>
                </c:pt>
                <c:pt idx="7">
                  <c:v>4.7169811320754715E-3</c:v>
                </c:pt>
              </c:numCache>
            </c:numRef>
          </c:val>
        </c:ser>
        <c:ser>
          <c:idx val="1"/>
          <c:order val="1"/>
          <c:tx>
            <c:strRef>
              <c:f>'Sheet 1'!$J$28</c:f>
              <c:strCache>
                <c:ptCount val="1"/>
                <c:pt idx="0">
                  <c:v>2008-09 (n=228)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1'!$J$29:$J$36</c:f>
              <c:numCache>
                <c:formatCode>0.0%</c:formatCode>
                <c:ptCount val="8"/>
                <c:pt idx="0">
                  <c:v>2.1929824561403508E-2</c:v>
                </c:pt>
                <c:pt idx="1">
                  <c:v>3.9473684210526314E-2</c:v>
                </c:pt>
                <c:pt idx="2">
                  <c:v>3.9473684210526314E-2</c:v>
                </c:pt>
                <c:pt idx="3">
                  <c:v>0.15789473684210525</c:v>
                </c:pt>
                <c:pt idx="4">
                  <c:v>2.6315789473684209E-2</c:v>
                </c:pt>
                <c:pt idx="5">
                  <c:v>4.3859649122807015E-3</c:v>
                </c:pt>
                <c:pt idx="6">
                  <c:v>0.70614035087719296</c:v>
                </c:pt>
                <c:pt idx="7">
                  <c:v>4.3859649122807015E-3</c:v>
                </c:pt>
              </c:numCache>
            </c:numRef>
          </c:val>
        </c:ser>
        <c:ser>
          <c:idx val="2"/>
          <c:order val="2"/>
          <c:tx>
            <c:strRef>
              <c:f>'Sheet 1'!$K$28</c:f>
              <c:strCache>
                <c:ptCount val="1"/>
                <c:pt idx="0">
                  <c:v>2009-10 (n=221)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1'!$K$29:$K$36</c:f>
              <c:numCache>
                <c:formatCode>0.0%</c:formatCode>
                <c:ptCount val="8"/>
                <c:pt idx="0">
                  <c:v>2.7149321266968326E-2</c:v>
                </c:pt>
                <c:pt idx="1">
                  <c:v>3.1674208144796379E-2</c:v>
                </c:pt>
                <c:pt idx="2">
                  <c:v>4.072398190045249E-2</c:v>
                </c:pt>
                <c:pt idx="3">
                  <c:v>0.14932126696832579</c:v>
                </c:pt>
                <c:pt idx="4">
                  <c:v>2.7149321266968326E-2</c:v>
                </c:pt>
                <c:pt idx="5">
                  <c:v>4.5248868778280547E-3</c:v>
                </c:pt>
                <c:pt idx="6">
                  <c:v>0.71493212669683259</c:v>
                </c:pt>
                <c:pt idx="7">
                  <c:v>4.5248868778280547E-3</c:v>
                </c:pt>
              </c:numCache>
            </c:numRef>
          </c:val>
        </c:ser>
        <c:ser>
          <c:idx val="3"/>
          <c:order val="3"/>
          <c:tx>
            <c:strRef>
              <c:f>'Sheet 1'!$L$28</c:f>
              <c:strCache>
                <c:ptCount val="1"/>
                <c:pt idx="0">
                  <c:v>2010-11 (n=221)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1'!$L$29:$L$36</c:f>
              <c:numCache>
                <c:formatCode>0.0%</c:formatCode>
                <c:ptCount val="8"/>
                <c:pt idx="0">
                  <c:v>2.7149321266968326E-2</c:v>
                </c:pt>
                <c:pt idx="1">
                  <c:v>3.6199095022624438E-2</c:v>
                </c:pt>
                <c:pt idx="2">
                  <c:v>4.5248868778280542E-2</c:v>
                </c:pt>
                <c:pt idx="3">
                  <c:v>0.14027149321266968</c:v>
                </c:pt>
                <c:pt idx="4">
                  <c:v>3.1674208144796379E-2</c:v>
                </c:pt>
                <c:pt idx="5">
                  <c:v>4.5248868778280547E-3</c:v>
                </c:pt>
                <c:pt idx="6">
                  <c:v>0.71040723981900455</c:v>
                </c:pt>
                <c:pt idx="7">
                  <c:v>4.5248868778280547E-3</c:v>
                </c:pt>
              </c:numCache>
            </c:numRef>
          </c:val>
        </c:ser>
        <c:ser>
          <c:idx val="4"/>
          <c:order val="4"/>
          <c:tx>
            <c:strRef>
              <c:f>'Sheet 1'!$M$28</c:f>
              <c:strCache>
                <c:ptCount val="1"/>
                <c:pt idx="0">
                  <c:v>2011-12 (n=218)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1'!$M$29:$M$36</c:f>
              <c:numCache>
                <c:formatCode>0.0%</c:formatCode>
                <c:ptCount val="8"/>
                <c:pt idx="0">
                  <c:v>2.2935779816513763E-2</c:v>
                </c:pt>
                <c:pt idx="1">
                  <c:v>3.669724770642202E-2</c:v>
                </c:pt>
                <c:pt idx="2">
                  <c:v>4.5871559633027525E-2</c:v>
                </c:pt>
                <c:pt idx="3">
                  <c:v>0.14220183486238533</c:v>
                </c:pt>
                <c:pt idx="4">
                  <c:v>2.7522935779816515E-2</c:v>
                </c:pt>
                <c:pt idx="5">
                  <c:v>4.5871559633027525E-3</c:v>
                </c:pt>
                <c:pt idx="6">
                  <c:v>0.7155963302752294</c:v>
                </c:pt>
                <c:pt idx="7">
                  <c:v>4.5871559633027525E-3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52512"/>
        <c:axId val="121954304"/>
      </c:barChart>
      <c:catAx>
        <c:axId val="12195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954304"/>
        <c:crosses val="autoZero"/>
        <c:auto val="1"/>
        <c:lblAlgn val="ctr"/>
        <c:lblOffset val="100"/>
        <c:noMultiLvlLbl val="0"/>
      </c:catAx>
      <c:valAx>
        <c:axId val="121954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95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1'!$I$41</c:f>
              <c:strCache>
                <c:ptCount val="1"/>
                <c:pt idx="0">
                  <c:v>2007-08 (n=833)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1'!$I$42:$I$49</c:f>
              <c:numCache>
                <c:formatCode>0.0%</c:formatCode>
                <c:ptCount val="8"/>
                <c:pt idx="0">
                  <c:v>5.1620648259303722E-2</c:v>
                </c:pt>
                <c:pt idx="1">
                  <c:v>3.2412965186074429E-2</c:v>
                </c:pt>
                <c:pt idx="2">
                  <c:v>1.800720288115246E-2</c:v>
                </c:pt>
                <c:pt idx="3">
                  <c:v>0.1212484993997599</c:v>
                </c:pt>
                <c:pt idx="4">
                  <c:v>1.0804321728691477E-2</c:v>
                </c:pt>
                <c:pt idx="5">
                  <c:v>1.2004801920768306E-3</c:v>
                </c:pt>
                <c:pt idx="6">
                  <c:v>0.7466986794717887</c:v>
                </c:pt>
                <c:pt idx="7">
                  <c:v>1.800720288115246E-2</c:v>
                </c:pt>
              </c:numCache>
            </c:numRef>
          </c:val>
        </c:ser>
        <c:ser>
          <c:idx val="1"/>
          <c:order val="1"/>
          <c:tx>
            <c:strRef>
              <c:f>'Sheet 1'!$J$41</c:f>
              <c:strCache>
                <c:ptCount val="1"/>
                <c:pt idx="0">
                  <c:v>2008-09 (n=788)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1'!$J$42:$J$49</c:f>
              <c:numCache>
                <c:formatCode>0.0%</c:formatCode>
                <c:ptCount val="8"/>
                <c:pt idx="0">
                  <c:v>4.8223350253807105E-2</c:v>
                </c:pt>
                <c:pt idx="1">
                  <c:v>2.9187817258883249E-2</c:v>
                </c:pt>
                <c:pt idx="2">
                  <c:v>1.9035532994923859E-2</c:v>
                </c:pt>
                <c:pt idx="3">
                  <c:v>0.12436548223350254</c:v>
                </c:pt>
                <c:pt idx="4">
                  <c:v>1.015228426395939E-2</c:v>
                </c:pt>
                <c:pt idx="5">
                  <c:v>1.2690355329949238E-3</c:v>
                </c:pt>
                <c:pt idx="6">
                  <c:v>0.75634517766497467</c:v>
                </c:pt>
                <c:pt idx="7">
                  <c:v>1.1421319796954314E-2</c:v>
                </c:pt>
              </c:numCache>
            </c:numRef>
          </c:val>
        </c:ser>
        <c:ser>
          <c:idx val="2"/>
          <c:order val="2"/>
          <c:tx>
            <c:strRef>
              <c:f>'Sheet 1'!$K$41</c:f>
              <c:strCache>
                <c:ptCount val="1"/>
                <c:pt idx="0">
                  <c:v>2009-10 (n=718)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1'!$K$42:$K$49</c:f>
              <c:numCache>
                <c:formatCode>0.0%</c:formatCode>
                <c:ptCount val="8"/>
                <c:pt idx="0">
                  <c:v>4.456824512534819E-2</c:v>
                </c:pt>
                <c:pt idx="1">
                  <c:v>2.5069637883008356E-2</c:v>
                </c:pt>
                <c:pt idx="2">
                  <c:v>1.9498607242339833E-2</c:v>
                </c:pt>
                <c:pt idx="3">
                  <c:v>0.12952646239554316</c:v>
                </c:pt>
                <c:pt idx="4">
                  <c:v>1.3927576601671309E-2</c:v>
                </c:pt>
                <c:pt idx="5">
                  <c:v>1.3927576601671309E-3</c:v>
                </c:pt>
                <c:pt idx="6">
                  <c:v>0.754874651810585</c:v>
                </c:pt>
                <c:pt idx="7">
                  <c:v>1.1142061281337047E-2</c:v>
                </c:pt>
              </c:numCache>
            </c:numRef>
          </c:val>
        </c:ser>
        <c:ser>
          <c:idx val="3"/>
          <c:order val="3"/>
          <c:tx>
            <c:strRef>
              <c:f>'Sheet 1'!$L$41</c:f>
              <c:strCache>
                <c:ptCount val="1"/>
                <c:pt idx="0">
                  <c:v>2010-11 (n=667)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1'!$L$42:$L$49</c:f>
              <c:numCache>
                <c:formatCode>0.0%</c:formatCode>
                <c:ptCount val="8"/>
                <c:pt idx="0">
                  <c:v>4.3478260869565216E-2</c:v>
                </c:pt>
                <c:pt idx="1">
                  <c:v>2.8485757121439279E-2</c:v>
                </c:pt>
                <c:pt idx="2">
                  <c:v>2.5487256371814093E-2</c:v>
                </c:pt>
                <c:pt idx="3">
                  <c:v>0.1199400299850075</c:v>
                </c:pt>
                <c:pt idx="4">
                  <c:v>8.9955022488755615E-3</c:v>
                </c:pt>
                <c:pt idx="5">
                  <c:v>1.4992503748125937E-3</c:v>
                </c:pt>
                <c:pt idx="6">
                  <c:v>0.75412293853073464</c:v>
                </c:pt>
                <c:pt idx="7">
                  <c:v>1.7991004497751123E-2</c:v>
                </c:pt>
              </c:numCache>
            </c:numRef>
          </c:val>
        </c:ser>
        <c:ser>
          <c:idx val="4"/>
          <c:order val="4"/>
          <c:tx>
            <c:strRef>
              <c:f>'Sheet 1'!$M$41</c:f>
              <c:strCache>
                <c:ptCount val="1"/>
                <c:pt idx="0">
                  <c:v>2011-12 (n=624)</c:v>
                </c:pt>
              </c:strCache>
            </c:strRef>
          </c:tx>
          <c:invertIfNegative val="0"/>
          <c:cat>
            <c:strRef>
              <c:f>'Sheet 1'!$H$42:$H$49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1'!$M$42:$M$49</c:f>
              <c:numCache>
                <c:formatCode>0.0%</c:formatCode>
                <c:ptCount val="8"/>
                <c:pt idx="0">
                  <c:v>5.2884615384615384E-2</c:v>
                </c:pt>
                <c:pt idx="1">
                  <c:v>2.8846153846153848E-2</c:v>
                </c:pt>
                <c:pt idx="2">
                  <c:v>3.0448717948717948E-2</c:v>
                </c:pt>
                <c:pt idx="3">
                  <c:v>0.10897435897435898</c:v>
                </c:pt>
                <c:pt idx="4">
                  <c:v>6.41025641025641E-3</c:v>
                </c:pt>
                <c:pt idx="5">
                  <c:v>1.6025641025641025E-3</c:v>
                </c:pt>
                <c:pt idx="6">
                  <c:v>0.75320512820512819</c:v>
                </c:pt>
                <c:pt idx="7">
                  <c:v>1.7628205128205128E-2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49728"/>
        <c:axId val="140251520"/>
      </c:barChart>
      <c:catAx>
        <c:axId val="1402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51520"/>
        <c:crosses val="autoZero"/>
        <c:auto val="1"/>
        <c:lblAlgn val="ctr"/>
        <c:lblOffset val="100"/>
        <c:noMultiLvlLbl val="0"/>
      </c:catAx>
      <c:valAx>
        <c:axId val="140251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24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1'!$I$54</c:f>
              <c:strCache>
                <c:ptCount val="1"/>
                <c:pt idx="0">
                  <c:v>2007-08 (n=435)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1'!$I$55:$I$62</c:f>
              <c:numCache>
                <c:formatCode>0.0%</c:formatCode>
                <c:ptCount val="8"/>
                <c:pt idx="0">
                  <c:v>4.5977011494252873E-2</c:v>
                </c:pt>
                <c:pt idx="1">
                  <c:v>3.4482758620689655E-2</c:v>
                </c:pt>
                <c:pt idx="2">
                  <c:v>2.2988505747126436E-2</c:v>
                </c:pt>
                <c:pt idx="3">
                  <c:v>0.11264367816091954</c:v>
                </c:pt>
                <c:pt idx="4">
                  <c:v>1.1494252873563218E-2</c:v>
                </c:pt>
                <c:pt idx="5">
                  <c:v>0</c:v>
                </c:pt>
                <c:pt idx="6">
                  <c:v>0.76091954022988506</c:v>
                </c:pt>
                <c:pt idx="7">
                  <c:v>1.1494252873563218E-2</c:v>
                </c:pt>
              </c:numCache>
            </c:numRef>
          </c:val>
        </c:ser>
        <c:ser>
          <c:idx val="1"/>
          <c:order val="1"/>
          <c:tx>
            <c:strRef>
              <c:f>'Sheet 1'!$J$54</c:f>
              <c:strCache>
                <c:ptCount val="1"/>
                <c:pt idx="0">
                  <c:v>2008-09 (n=412)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1'!$J$55:$J$62</c:f>
              <c:numCache>
                <c:formatCode>0.0%</c:formatCode>
                <c:ptCount val="8"/>
                <c:pt idx="0">
                  <c:v>4.6116504854368932E-2</c:v>
                </c:pt>
                <c:pt idx="1">
                  <c:v>3.640776699029126E-2</c:v>
                </c:pt>
                <c:pt idx="2">
                  <c:v>1.9417475728155338E-2</c:v>
                </c:pt>
                <c:pt idx="3">
                  <c:v>0.11650485436893204</c:v>
                </c:pt>
                <c:pt idx="4">
                  <c:v>4.8543689320388345E-3</c:v>
                </c:pt>
                <c:pt idx="5">
                  <c:v>0</c:v>
                </c:pt>
                <c:pt idx="6">
                  <c:v>0.75242718446601942</c:v>
                </c:pt>
                <c:pt idx="7">
                  <c:v>2.4271844660194174E-2</c:v>
                </c:pt>
              </c:numCache>
            </c:numRef>
          </c:val>
        </c:ser>
        <c:ser>
          <c:idx val="2"/>
          <c:order val="2"/>
          <c:tx>
            <c:strRef>
              <c:f>'Sheet 1'!$K$54</c:f>
              <c:strCache>
                <c:ptCount val="1"/>
                <c:pt idx="0">
                  <c:v>2009-10 (n=371)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1'!$K$55:$K$62</c:f>
              <c:numCache>
                <c:formatCode>0.0%</c:formatCode>
                <c:ptCount val="8"/>
                <c:pt idx="0">
                  <c:v>4.0431266846361183E-2</c:v>
                </c:pt>
                <c:pt idx="1">
                  <c:v>3.7735849056603772E-2</c:v>
                </c:pt>
                <c:pt idx="2">
                  <c:v>1.3477088948787063E-2</c:v>
                </c:pt>
                <c:pt idx="3">
                  <c:v>0.11859838274932614</c:v>
                </c:pt>
                <c:pt idx="4">
                  <c:v>2.6954177897574125E-3</c:v>
                </c:pt>
                <c:pt idx="5">
                  <c:v>0</c:v>
                </c:pt>
                <c:pt idx="6">
                  <c:v>0.76819407008086249</c:v>
                </c:pt>
                <c:pt idx="7">
                  <c:v>1.8867924528301886E-2</c:v>
                </c:pt>
              </c:numCache>
            </c:numRef>
          </c:val>
        </c:ser>
        <c:ser>
          <c:idx val="3"/>
          <c:order val="3"/>
          <c:tx>
            <c:strRef>
              <c:f>'Sheet 1'!$L$54</c:f>
              <c:strCache>
                <c:ptCount val="1"/>
                <c:pt idx="0">
                  <c:v>2010-11 (n=361)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1'!$L$55:$L$62</c:f>
              <c:numCache>
                <c:formatCode>0.0%</c:formatCode>
                <c:ptCount val="8"/>
                <c:pt idx="0">
                  <c:v>4.1551246537396121E-2</c:v>
                </c:pt>
                <c:pt idx="1">
                  <c:v>3.8781163434903045E-2</c:v>
                </c:pt>
                <c:pt idx="2">
                  <c:v>2.4930747922437674E-2</c:v>
                </c:pt>
                <c:pt idx="3">
                  <c:v>0.11357340720221606</c:v>
                </c:pt>
                <c:pt idx="4">
                  <c:v>5.5401662049861496E-3</c:v>
                </c:pt>
                <c:pt idx="5">
                  <c:v>0</c:v>
                </c:pt>
                <c:pt idx="6">
                  <c:v>0.75900277008310246</c:v>
                </c:pt>
                <c:pt idx="7">
                  <c:v>1.662049861495845E-2</c:v>
                </c:pt>
              </c:numCache>
            </c:numRef>
          </c:val>
        </c:ser>
        <c:ser>
          <c:idx val="4"/>
          <c:order val="4"/>
          <c:tx>
            <c:strRef>
              <c:f>'Sheet 1'!$M$54</c:f>
              <c:strCache>
                <c:ptCount val="1"/>
                <c:pt idx="0">
                  <c:v>2011-12 (n=336)</c:v>
                </c:pt>
              </c:strCache>
            </c:strRef>
          </c:tx>
          <c:invertIfNegative val="0"/>
          <c:cat>
            <c:strRef>
              <c:f>'Sheet 1'!$H$55:$H$62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1'!$M$55:$M$62</c:f>
              <c:numCache>
                <c:formatCode>0.0%</c:formatCode>
                <c:ptCount val="8"/>
                <c:pt idx="0">
                  <c:v>4.7619047619047616E-2</c:v>
                </c:pt>
                <c:pt idx="1">
                  <c:v>2.6785714285714284E-2</c:v>
                </c:pt>
                <c:pt idx="2">
                  <c:v>3.273809523809524E-2</c:v>
                </c:pt>
                <c:pt idx="3">
                  <c:v>0.10714285714285714</c:v>
                </c:pt>
                <c:pt idx="4">
                  <c:v>8.9285714285714281E-3</c:v>
                </c:pt>
                <c:pt idx="5">
                  <c:v>0</c:v>
                </c:pt>
                <c:pt idx="6">
                  <c:v>0.7589285714285714</c:v>
                </c:pt>
                <c:pt idx="7">
                  <c:v>1.7857142857142856E-2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70592"/>
        <c:axId val="140284672"/>
      </c:barChart>
      <c:catAx>
        <c:axId val="14027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84672"/>
        <c:crosses val="autoZero"/>
        <c:auto val="1"/>
        <c:lblAlgn val="ctr"/>
        <c:lblOffset val="100"/>
        <c:noMultiLvlLbl val="0"/>
      </c:catAx>
      <c:valAx>
        <c:axId val="1402846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270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1'!$I$68</c:f>
              <c:strCache>
                <c:ptCount val="1"/>
                <c:pt idx="0">
                  <c:v>2007-08 (n=2,009)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1'!$I$69:$I$76</c:f>
              <c:numCache>
                <c:formatCode>0.0%</c:formatCode>
                <c:ptCount val="8"/>
                <c:pt idx="0">
                  <c:v>5.1767048282727726E-2</c:v>
                </c:pt>
                <c:pt idx="1">
                  <c:v>4.0816326530612242E-2</c:v>
                </c:pt>
                <c:pt idx="2">
                  <c:v>2.1901443504230962E-2</c:v>
                </c:pt>
                <c:pt idx="3">
                  <c:v>0.13588850174216027</c:v>
                </c:pt>
                <c:pt idx="4">
                  <c:v>1.2444001991040319E-2</c:v>
                </c:pt>
                <c:pt idx="5">
                  <c:v>2.9865604778496766E-3</c:v>
                </c:pt>
                <c:pt idx="6">
                  <c:v>0.72274763563962174</c:v>
                </c:pt>
                <c:pt idx="7">
                  <c:v>1.1448481831757094E-2</c:v>
                </c:pt>
              </c:numCache>
            </c:numRef>
          </c:val>
        </c:ser>
        <c:ser>
          <c:idx val="1"/>
          <c:order val="1"/>
          <c:tx>
            <c:strRef>
              <c:f>'Sheet 1'!$J$68</c:f>
              <c:strCache>
                <c:ptCount val="1"/>
                <c:pt idx="0">
                  <c:v>2008-09 (n=1,979)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1'!$J$69:$J$76</c:f>
              <c:numCache>
                <c:formatCode>0.0%</c:formatCode>
                <c:ptCount val="8"/>
                <c:pt idx="0">
                  <c:v>4.9014653865588682E-2</c:v>
                </c:pt>
                <c:pt idx="1">
                  <c:v>4.0929762506316324E-2</c:v>
                </c:pt>
                <c:pt idx="2">
                  <c:v>2.223345123799899E-2</c:v>
                </c:pt>
                <c:pt idx="3">
                  <c:v>0.13592723597776654</c:v>
                </c:pt>
                <c:pt idx="4">
                  <c:v>1.1622031328954016E-2</c:v>
                </c:pt>
                <c:pt idx="5">
                  <c:v>3.5371399696816574E-3</c:v>
                </c:pt>
                <c:pt idx="6">
                  <c:v>0.72511369378473978</c:v>
                </c:pt>
                <c:pt idx="7">
                  <c:v>1.1622031328954016E-2</c:v>
                </c:pt>
              </c:numCache>
            </c:numRef>
          </c:val>
        </c:ser>
        <c:ser>
          <c:idx val="2"/>
          <c:order val="2"/>
          <c:tx>
            <c:strRef>
              <c:f>'Sheet 1'!$K$68</c:f>
              <c:strCache>
                <c:ptCount val="1"/>
                <c:pt idx="0">
                  <c:v>2009-10 (n=1,842)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1'!$K$69:$K$76</c:f>
              <c:numCache>
                <c:formatCode>0.0%</c:formatCode>
                <c:ptCount val="8"/>
                <c:pt idx="0">
                  <c:v>4.7231270358306189E-2</c:v>
                </c:pt>
                <c:pt idx="1">
                  <c:v>3.9087947882736153E-2</c:v>
                </c:pt>
                <c:pt idx="2">
                  <c:v>2.1715526601520086E-2</c:v>
                </c:pt>
                <c:pt idx="3">
                  <c:v>0.13952225841476656</c:v>
                </c:pt>
                <c:pt idx="4">
                  <c:v>1.3029315960912053E-2</c:v>
                </c:pt>
                <c:pt idx="5">
                  <c:v>3.2573289902280132E-3</c:v>
                </c:pt>
                <c:pt idx="6">
                  <c:v>0.7263843648208469</c:v>
                </c:pt>
                <c:pt idx="7">
                  <c:v>9.7719869706840382E-3</c:v>
                </c:pt>
              </c:numCache>
            </c:numRef>
          </c:val>
        </c:ser>
        <c:ser>
          <c:idx val="3"/>
          <c:order val="3"/>
          <c:tx>
            <c:strRef>
              <c:f>'Sheet 1'!$L$68</c:f>
              <c:strCache>
                <c:ptCount val="1"/>
                <c:pt idx="0">
                  <c:v>2010-11 (n=1,785)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1'!$L$69:$L$76</c:f>
              <c:numCache>
                <c:formatCode>0.0%</c:formatCode>
                <c:ptCount val="8"/>
                <c:pt idx="0">
                  <c:v>4.7058823529411764E-2</c:v>
                </c:pt>
                <c:pt idx="1">
                  <c:v>4.2016806722689079E-2</c:v>
                </c:pt>
                <c:pt idx="2">
                  <c:v>2.689075630252101E-2</c:v>
                </c:pt>
                <c:pt idx="3">
                  <c:v>0.13501400560224089</c:v>
                </c:pt>
                <c:pt idx="4">
                  <c:v>1.2324929971988795E-2</c:v>
                </c:pt>
                <c:pt idx="5">
                  <c:v>2.8011204481792717E-3</c:v>
                </c:pt>
                <c:pt idx="6">
                  <c:v>0.72212885154061623</c:v>
                </c:pt>
                <c:pt idx="7">
                  <c:v>1.1764705882352941E-2</c:v>
                </c:pt>
              </c:numCache>
            </c:numRef>
          </c:val>
        </c:ser>
        <c:ser>
          <c:idx val="4"/>
          <c:order val="4"/>
          <c:tx>
            <c:strRef>
              <c:f>'Sheet 1'!$M$68</c:f>
              <c:strCache>
                <c:ptCount val="1"/>
                <c:pt idx="0">
                  <c:v>2011-12 (n=1,711)</c:v>
                </c:pt>
              </c:strCache>
            </c:strRef>
          </c:tx>
          <c:invertIfNegative val="0"/>
          <c:cat>
            <c:strRef>
              <c:f>'Sheet 1'!$H$69:$H$76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1'!$M$69:$M$76</c:f>
              <c:numCache>
                <c:formatCode>0.0%</c:formatCode>
                <c:ptCount val="8"/>
                <c:pt idx="0">
                  <c:v>5.1431911163062539E-2</c:v>
                </c:pt>
                <c:pt idx="1">
                  <c:v>3.9742840444184691E-2</c:v>
                </c:pt>
                <c:pt idx="2">
                  <c:v>3.0391583869082407E-2</c:v>
                </c:pt>
                <c:pt idx="3">
                  <c:v>0.12916423144360023</c:v>
                </c:pt>
                <c:pt idx="4">
                  <c:v>1.1104617182933957E-2</c:v>
                </c:pt>
                <c:pt idx="5">
                  <c:v>2.9222676797194622E-3</c:v>
                </c:pt>
                <c:pt idx="6">
                  <c:v>0.72296902396259499</c:v>
                </c:pt>
                <c:pt idx="7">
                  <c:v>1.2273524254821741E-2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49984"/>
        <c:axId val="140651520"/>
      </c:barChart>
      <c:catAx>
        <c:axId val="1406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51520"/>
        <c:crosses val="autoZero"/>
        <c:auto val="1"/>
        <c:lblAlgn val="ctr"/>
        <c:lblOffset val="100"/>
        <c:noMultiLvlLbl val="0"/>
      </c:catAx>
      <c:valAx>
        <c:axId val="140651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64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1'!$I$2</c:f>
              <c:strCache>
                <c:ptCount val="1"/>
                <c:pt idx="0">
                  <c:v>2007-08 (n=88)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1'!$I$3:$I$10</c:f>
              <c:numCache>
                <c:formatCode>0.0%</c:formatCode>
                <c:ptCount val="8"/>
                <c:pt idx="0">
                  <c:v>7.9545454545454544E-2</c:v>
                </c:pt>
                <c:pt idx="1">
                  <c:v>7.9545454545454544E-2</c:v>
                </c:pt>
                <c:pt idx="2">
                  <c:v>2.2727272727272728E-2</c:v>
                </c:pt>
                <c:pt idx="3">
                  <c:v>0.15909090909090909</c:v>
                </c:pt>
                <c:pt idx="4">
                  <c:v>4.5454545454545456E-2</c:v>
                </c:pt>
                <c:pt idx="5">
                  <c:v>1.1363636363636364E-2</c:v>
                </c:pt>
                <c:pt idx="6">
                  <c:v>0.59090909090909094</c:v>
                </c:pt>
                <c:pt idx="7">
                  <c:v>1.1363636363636364E-2</c:v>
                </c:pt>
              </c:numCache>
            </c:numRef>
          </c:val>
        </c:ser>
        <c:ser>
          <c:idx val="1"/>
          <c:order val="1"/>
          <c:tx>
            <c:strRef>
              <c:f>'Sheet 1'!$J$2</c:f>
              <c:strCache>
                <c:ptCount val="1"/>
                <c:pt idx="0">
                  <c:v>2008-09 (n=91)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1'!$J$3:$J$10</c:f>
              <c:numCache>
                <c:formatCode>0.0%</c:formatCode>
                <c:ptCount val="8"/>
                <c:pt idx="0">
                  <c:v>7.6923076923076927E-2</c:v>
                </c:pt>
                <c:pt idx="1">
                  <c:v>9.8901098901098897E-2</c:v>
                </c:pt>
                <c:pt idx="2">
                  <c:v>3.2967032967032968E-2</c:v>
                </c:pt>
                <c:pt idx="3">
                  <c:v>0.13186813186813187</c:v>
                </c:pt>
                <c:pt idx="4">
                  <c:v>3.2967032967032968E-2</c:v>
                </c:pt>
                <c:pt idx="5">
                  <c:v>1.098901098901099E-2</c:v>
                </c:pt>
                <c:pt idx="6">
                  <c:v>0.59340659340659341</c:v>
                </c:pt>
                <c:pt idx="7">
                  <c:v>2.197802197802198E-2</c:v>
                </c:pt>
              </c:numCache>
            </c:numRef>
          </c:val>
        </c:ser>
        <c:ser>
          <c:idx val="2"/>
          <c:order val="2"/>
          <c:tx>
            <c:strRef>
              <c:f>'Sheet 1'!$K$2</c:f>
              <c:strCache>
                <c:ptCount val="1"/>
                <c:pt idx="0">
                  <c:v>2009-10 (n=89)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1'!$K$3:$K$10</c:f>
              <c:numCache>
                <c:formatCode>0.0%</c:formatCode>
                <c:ptCount val="8"/>
                <c:pt idx="0">
                  <c:v>6.741573033707865E-2</c:v>
                </c:pt>
                <c:pt idx="1">
                  <c:v>0.10112359550561797</c:v>
                </c:pt>
                <c:pt idx="2">
                  <c:v>3.3707865168539325E-2</c:v>
                </c:pt>
                <c:pt idx="3">
                  <c:v>0.14606741573033707</c:v>
                </c:pt>
                <c:pt idx="4">
                  <c:v>3.3707865168539325E-2</c:v>
                </c:pt>
                <c:pt idx="5">
                  <c:v>1.1235955056179775E-2</c:v>
                </c:pt>
                <c:pt idx="6">
                  <c:v>0.5842696629213483</c:v>
                </c:pt>
                <c:pt idx="7">
                  <c:v>2.247191011235955E-2</c:v>
                </c:pt>
              </c:numCache>
            </c:numRef>
          </c:val>
        </c:ser>
        <c:ser>
          <c:idx val="3"/>
          <c:order val="3"/>
          <c:tx>
            <c:strRef>
              <c:f>'Sheet 1'!$L$2</c:f>
              <c:strCache>
                <c:ptCount val="1"/>
                <c:pt idx="0">
                  <c:v>2010-11 (n=89)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1'!$L$3:$L$10</c:f>
              <c:numCache>
                <c:formatCode>0.0%</c:formatCode>
                <c:ptCount val="8"/>
                <c:pt idx="0">
                  <c:v>6.741573033707865E-2</c:v>
                </c:pt>
                <c:pt idx="1">
                  <c:v>0.10112359550561797</c:v>
                </c:pt>
                <c:pt idx="2">
                  <c:v>3.3707865168539325E-2</c:v>
                </c:pt>
                <c:pt idx="3">
                  <c:v>0.14606741573033707</c:v>
                </c:pt>
                <c:pt idx="4">
                  <c:v>3.3707865168539325E-2</c:v>
                </c:pt>
                <c:pt idx="5">
                  <c:v>0</c:v>
                </c:pt>
                <c:pt idx="6">
                  <c:v>0.5955056179775281</c:v>
                </c:pt>
                <c:pt idx="7">
                  <c:v>2.247191011235955E-2</c:v>
                </c:pt>
              </c:numCache>
            </c:numRef>
          </c:val>
        </c:ser>
        <c:ser>
          <c:idx val="4"/>
          <c:order val="4"/>
          <c:tx>
            <c:strRef>
              <c:f>'Sheet 1'!$M$2</c:f>
              <c:strCache>
                <c:ptCount val="1"/>
                <c:pt idx="0">
                  <c:v>2011-12 (n=92)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1'!$M$3:$M$10</c:f>
              <c:numCache>
                <c:formatCode>0.0%</c:formatCode>
                <c:ptCount val="8"/>
                <c:pt idx="0">
                  <c:v>6.5217391304347824E-2</c:v>
                </c:pt>
                <c:pt idx="1">
                  <c:v>9.7826086956521743E-2</c:v>
                </c:pt>
                <c:pt idx="2">
                  <c:v>3.2608695652173912E-2</c:v>
                </c:pt>
                <c:pt idx="3">
                  <c:v>0.14130434782608695</c:v>
                </c:pt>
                <c:pt idx="4">
                  <c:v>3.2608695652173912E-2</c:v>
                </c:pt>
                <c:pt idx="5">
                  <c:v>0</c:v>
                </c:pt>
                <c:pt idx="6">
                  <c:v>0.60869565217391308</c:v>
                </c:pt>
                <c:pt idx="7">
                  <c:v>2.1739130434782608E-2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95424"/>
        <c:axId val="140696960"/>
      </c:barChart>
      <c:catAx>
        <c:axId val="14069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96960"/>
        <c:crosses val="autoZero"/>
        <c:auto val="1"/>
        <c:lblAlgn val="ctr"/>
        <c:lblOffset val="100"/>
        <c:noMultiLvlLbl val="0"/>
      </c:catAx>
      <c:valAx>
        <c:axId val="1406969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69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District Services Ethnicity by Year</a:t>
            </a:r>
          </a:p>
          <a:p>
            <a:pPr>
              <a:defRPr sz="1400"/>
            </a:pPr>
            <a:r>
              <a:rPr lang="en-US" sz="1400"/>
              <a:t>Full-time Employees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1'!$I$2</c:f>
              <c:strCache>
                <c:ptCount val="1"/>
                <c:pt idx="0">
                  <c:v>2007-08 (n=88)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1'!$I$3:$I$10</c:f>
              <c:numCache>
                <c:formatCode>0.0%</c:formatCode>
                <c:ptCount val="8"/>
                <c:pt idx="0">
                  <c:v>7.9545454545454544E-2</c:v>
                </c:pt>
                <c:pt idx="1">
                  <c:v>7.9545454545454544E-2</c:v>
                </c:pt>
                <c:pt idx="2">
                  <c:v>2.2727272727272728E-2</c:v>
                </c:pt>
                <c:pt idx="3">
                  <c:v>0.15909090909090909</c:v>
                </c:pt>
                <c:pt idx="4">
                  <c:v>4.5454545454545456E-2</c:v>
                </c:pt>
                <c:pt idx="5">
                  <c:v>1.1363636363636364E-2</c:v>
                </c:pt>
                <c:pt idx="6">
                  <c:v>0.59090909090909094</c:v>
                </c:pt>
                <c:pt idx="7">
                  <c:v>1.1363636363636364E-2</c:v>
                </c:pt>
              </c:numCache>
            </c:numRef>
          </c:val>
        </c:ser>
        <c:ser>
          <c:idx val="1"/>
          <c:order val="1"/>
          <c:tx>
            <c:strRef>
              <c:f>'Sheet 1'!$J$2</c:f>
              <c:strCache>
                <c:ptCount val="1"/>
                <c:pt idx="0">
                  <c:v>2008-09 (n=91)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1'!$J$3:$J$10</c:f>
              <c:numCache>
                <c:formatCode>0.0%</c:formatCode>
                <c:ptCount val="8"/>
                <c:pt idx="0">
                  <c:v>7.6923076923076927E-2</c:v>
                </c:pt>
                <c:pt idx="1">
                  <c:v>9.8901098901098897E-2</c:v>
                </c:pt>
                <c:pt idx="2">
                  <c:v>3.2967032967032968E-2</c:v>
                </c:pt>
                <c:pt idx="3">
                  <c:v>0.13186813186813187</c:v>
                </c:pt>
                <c:pt idx="4">
                  <c:v>3.2967032967032968E-2</c:v>
                </c:pt>
                <c:pt idx="5">
                  <c:v>1.098901098901099E-2</c:v>
                </c:pt>
                <c:pt idx="6">
                  <c:v>0.59340659340659341</c:v>
                </c:pt>
                <c:pt idx="7">
                  <c:v>2.197802197802198E-2</c:v>
                </c:pt>
              </c:numCache>
            </c:numRef>
          </c:val>
        </c:ser>
        <c:ser>
          <c:idx val="2"/>
          <c:order val="2"/>
          <c:tx>
            <c:strRef>
              <c:f>'Sheet 1'!$K$2</c:f>
              <c:strCache>
                <c:ptCount val="1"/>
                <c:pt idx="0">
                  <c:v>2009-10 (n=89)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1'!$K$3:$K$10</c:f>
              <c:numCache>
                <c:formatCode>0.0%</c:formatCode>
                <c:ptCount val="8"/>
                <c:pt idx="0">
                  <c:v>6.741573033707865E-2</c:v>
                </c:pt>
                <c:pt idx="1">
                  <c:v>0.10112359550561797</c:v>
                </c:pt>
                <c:pt idx="2">
                  <c:v>3.3707865168539325E-2</c:v>
                </c:pt>
                <c:pt idx="3">
                  <c:v>0.14606741573033707</c:v>
                </c:pt>
                <c:pt idx="4">
                  <c:v>3.3707865168539325E-2</c:v>
                </c:pt>
                <c:pt idx="5">
                  <c:v>1.1235955056179775E-2</c:v>
                </c:pt>
                <c:pt idx="6">
                  <c:v>0.5842696629213483</c:v>
                </c:pt>
                <c:pt idx="7">
                  <c:v>2.247191011235955E-2</c:v>
                </c:pt>
              </c:numCache>
            </c:numRef>
          </c:val>
        </c:ser>
        <c:ser>
          <c:idx val="3"/>
          <c:order val="3"/>
          <c:tx>
            <c:strRef>
              <c:f>'Sheet 1'!$L$2</c:f>
              <c:strCache>
                <c:ptCount val="1"/>
                <c:pt idx="0">
                  <c:v>2010-11 (n=89)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1'!$L$3:$L$10</c:f>
              <c:numCache>
                <c:formatCode>0.0%</c:formatCode>
                <c:ptCount val="8"/>
                <c:pt idx="0">
                  <c:v>6.741573033707865E-2</c:v>
                </c:pt>
                <c:pt idx="1">
                  <c:v>0.10112359550561797</c:v>
                </c:pt>
                <c:pt idx="2">
                  <c:v>3.3707865168539325E-2</c:v>
                </c:pt>
                <c:pt idx="3">
                  <c:v>0.14606741573033707</c:v>
                </c:pt>
                <c:pt idx="4">
                  <c:v>3.3707865168539325E-2</c:v>
                </c:pt>
                <c:pt idx="5">
                  <c:v>0</c:v>
                </c:pt>
                <c:pt idx="6">
                  <c:v>0.5955056179775281</c:v>
                </c:pt>
                <c:pt idx="7">
                  <c:v>2.247191011235955E-2</c:v>
                </c:pt>
              </c:numCache>
            </c:numRef>
          </c:val>
        </c:ser>
        <c:ser>
          <c:idx val="4"/>
          <c:order val="4"/>
          <c:tx>
            <c:strRef>
              <c:f>'Sheet 1'!$M$2</c:f>
              <c:strCache>
                <c:ptCount val="1"/>
                <c:pt idx="0">
                  <c:v>2011-12 (n=92)</c:v>
                </c:pt>
              </c:strCache>
            </c:strRef>
          </c:tx>
          <c:invertIfNegative val="0"/>
          <c:cat>
            <c:strRef>
              <c:f>'Sheet 1'!$H$3:$H$10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1'!$M$3:$M$10</c:f>
              <c:numCache>
                <c:formatCode>0.0%</c:formatCode>
                <c:ptCount val="8"/>
                <c:pt idx="0">
                  <c:v>6.5217391304347824E-2</c:v>
                </c:pt>
                <c:pt idx="1">
                  <c:v>9.7826086956521743E-2</c:v>
                </c:pt>
                <c:pt idx="2">
                  <c:v>3.2608695652173912E-2</c:v>
                </c:pt>
                <c:pt idx="3">
                  <c:v>0.14130434782608695</c:v>
                </c:pt>
                <c:pt idx="4">
                  <c:v>3.2608695652173912E-2</c:v>
                </c:pt>
                <c:pt idx="5">
                  <c:v>0</c:v>
                </c:pt>
                <c:pt idx="6">
                  <c:v>0.60869565217391308</c:v>
                </c:pt>
                <c:pt idx="7">
                  <c:v>2.1739130434782608E-2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4848"/>
        <c:axId val="121774464"/>
      </c:barChart>
      <c:catAx>
        <c:axId val="12169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774464"/>
        <c:crosses val="autoZero"/>
        <c:auto val="1"/>
        <c:lblAlgn val="ctr"/>
        <c:lblOffset val="100"/>
        <c:noMultiLvlLbl val="0"/>
      </c:catAx>
      <c:valAx>
        <c:axId val="121774464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169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 b="1" i="0" baseline="0">
                <a:effectLst/>
              </a:rPr>
              <a:t>Grossmont College Ethnicity by Year</a:t>
            </a:r>
          </a:p>
          <a:p>
            <a:pPr algn="ctr">
              <a:defRPr sz="1400"/>
            </a:pPr>
            <a:r>
              <a:rPr lang="en-US" sz="1400" b="1" i="0" baseline="0">
                <a:effectLst/>
              </a:rPr>
              <a:t>Full-time Employees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1'!$I$15</c:f>
              <c:strCache>
                <c:ptCount val="1"/>
                <c:pt idx="0">
                  <c:v>2007-08 (n=441)</c:v>
                </c:pt>
              </c:strCache>
            </c:strRef>
          </c:tx>
          <c:invertIfNegative val="0"/>
          <c:cat>
            <c:strRef>
              <c:f>'Sheet 1'!$H$16:$H$23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1'!$I$16:$I$23</c:f>
              <c:numCache>
                <c:formatCode>0.0%</c:formatCode>
                <c:ptCount val="8"/>
                <c:pt idx="0">
                  <c:v>6.3492063492063489E-2</c:v>
                </c:pt>
                <c:pt idx="1">
                  <c:v>5.4421768707482991E-2</c:v>
                </c:pt>
                <c:pt idx="2">
                  <c:v>2.0408163265306121E-2</c:v>
                </c:pt>
                <c:pt idx="3">
                  <c:v>0.1655328798185941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0.68027210884353739</c:v>
                </c:pt>
                <c:pt idx="7">
                  <c:v>2.2675736961451248E-3</c:v>
                </c:pt>
              </c:numCache>
            </c:numRef>
          </c:val>
        </c:ser>
        <c:ser>
          <c:idx val="1"/>
          <c:order val="1"/>
          <c:tx>
            <c:strRef>
              <c:f>'Sheet 1'!$J$15</c:f>
              <c:strCache>
                <c:ptCount val="1"/>
                <c:pt idx="0">
                  <c:v>2008-09 (n=460)</c:v>
                </c:pt>
              </c:strCache>
            </c:strRef>
          </c:tx>
          <c:invertIfNegative val="0"/>
          <c:cat>
            <c:strRef>
              <c:f>'Sheet 1'!$H$16:$H$23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1'!$J$16:$J$23</c:f>
              <c:numCache>
                <c:formatCode>0.0%</c:formatCode>
                <c:ptCount val="8"/>
                <c:pt idx="0">
                  <c:v>6.0869565217391307E-2</c:v>
                </c:pt>
                <c:pt idx="1">
                  <c:v>5.434782608695652E-2</c:v>
                </c:pt>
                <c:pt idx="2">
                  <c:v>1.9565217391304349E-2</c:v>
                </c:pt>
                <c:pt idx="3">
                  <c:v>0.16304347826086957</c:v>
                </c:pt>
                <c:pt idx="4">
                  <c:v>8.6956521739130436E-3</c:v>
                </c:pt>
                <c:pt idx="5">
                  <c:v>8.6956521739130436E-3</c:v>
                </c:pt>
                <c:pt idx="6">
                  <c:v>0.68260869565217386</c:v>
                </c:pt>
                <c:pt idx="7">
                  <c:v>2.1739130434782609E-3</c:v>
                </c:pt>
              </c:numCache>
            </c:numRef>
          </c:val>
        </c:ser>
        <c:ser>
          <c:idx val="2"/>
          <c:order val="2"/>
          <c:tx>
            <c:strRef>
              <c:f>'Sheet 1'!$K$15</c:f>
              <c:strCache>
                <c:ptCount val="1"/>
                <c:pt idx="0">
                  <c:v>2009-10 (n=443)</c:v>
                </c:pt>
              </c:strCache>
            </c:strRef>
          </c:tx>
          <c:invertIfNegative val="0"/>
          <c:cat>
            <c:strRef>
              <c:f>'Sheet 1'!$H$16:$H$23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1'!$K$16:$K$23</c:f>
              <c:numCache>
                <c:formatCode>0.0%</c:formatCode>
                <c:ptCount val="8"/>
                <c:pt idx="0">
                  <c:v>6.320541760722348E-2</c:v>
                </c:pt>
                <c:pt idx="1">
                  <c:v>5.4176072234762979E-2</c:v>
                </c:pt>
                <c:pt idx="2">
                  <c:v>2.0316027088036117E-2</c:v>
                </c:pt>
                <c:pt idx="3">
                  <c:v>0.1670428893905192</c:v>
                </c:pt>
                <c:pt idx="4">
                  <c:v>9.0293453724604959E-3</c:v>
                </c:pt>
                <c:pt idx="5">
                  <c:v>6.7720090293453723E-3</c:v>
                </c:pt>
                <c:pt idx="6">
                  <c:v>0.67945823927765236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'Sheet 1'!$L$15</c:f>
              <c:strCache>
                <c:ptCount val="1"/>
                <c:pt idx="0">
                  <c:v>2010-11 (n=447)</c:v>
                </c:pt>
              </c:strCache>
            </c:strRef>
          </c:tx>
          <c:invertIfNegative val="0"/>
          <c:cat>
            <c:strRef>
              <c:f>'Sheet 1'!$H$16:$H$23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1'!$L$16:$L$23</c:f>
              <c:numCache>
                <c:formatCode>0.0%</c:formatCode>
                <c:ptCount val="8"/>
                <c:pt idx="0">
                  <c:v>6.2639821029082776E-2</c:v>
                </c:pt>
                <c:pt idx="1">
                  <c:v>5.5928411633109618E-2</c:v>
                </c:pt>
                <c:pt idx="2">
                  <c:v>2.0134228187919462E-2</c:v>
                </c:pt>
                <c:pt idx="3">
                  <c:v>0.17002237136465326</c:v>
                </c:pt>
                <c:pt idx="4">
                  <c:v>8.948545861297539E-3</c:v>
                </c:pt>
                <c:pt idx="5">
                  <c:v>6.7114093959731542E-3</c:v>
                </c:pt>
                <c:pt idx="6">
                  <c:v>0.67561521252796419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'Sheet 1'!$M$15</c:f>
              <c:strCache>
                <c:ptCount val="1"/>
                <c:pt idx="0">
                  <c:v>2011-12 (n=441)</c:v>
                </c:pt>
              </c:strCache>
            </c:strRef>
          </c:tx>
          <c:invertIfNegative val="0"/>
          <c:cat>
            <c:strRef>
              <c:f>'Sheet 1'!$H$16:$H$23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1'!$M$16:$M$23</c:f>
              <c:numCache>
                <c:formatCode>0.0%</c:formatCode>
                <c:ptCount val="8"/>
                <c:pt idx="0">
                  <c:v>6.3492063492063489E-2</c:v>
                </c:pt>
                <c:pt idx="1">
                  <c:v>5.4421768707482991E-2</c:v>
                </c:pt>
                <c:pt idx="2">
                  <c:v>2.0408163265306121E-2</c:v>
                </c:pt>
                <c:pt idx="3">
                  <c:v>0.1655328798185941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0.68027210884353739</c:v>
                </c:pt>
                <c:pt idx="7">
                  <c:v>2.2675736961451248E-3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09152"/>
        <c:axId val="121815040"/>
      </c:barChart>
      <c:catAx>
        <c:axId val="12180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15040"/>
        <c:crosses val="autoZero"/>
        <c:auto val="1"/>
        <c:lblAlgn val="ctr"/>
        <c:lblOffset val="100"/>
        <c:noMultiLvlLbl val="0"/>
      </c:catAx>
      <c:valAx>
        <c:axId val="1218150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180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Cuyamaca College Ethnicity by Year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Full-time Employees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1'!$I$28</c:f>
              <c:strCache>
                <c:ptCount val="1"/>
                <c:pt idx="0">
                  <c:v>2007-08 (n=212)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1'!$I$29:$I$36</c:f>
              <c:numCache>
                <c:formatCode>0.0%</c:formatCode>
                <c:ptCount val="8"/>
                <c:pt idx="0">
                  <c:v>2.8301886792452831E-2</c:v>
                </c:pt>
                <c:pt idx="1">
                  <c:v>4.2452830188679243E-2</c:v>
                </c:pt>
                <c:pt idx="2">
                  <c:v>3.7735849056603772E-2</c:v>
                </c:pt>
                <c:pt idx="3">
                  <c:v>0.16981132075471697</c:v>
                </c:pt>
                <c:pt idx="4">
                  <c:v>1.8867924528301886E-2</c:v>
                </c:pt>
                <c:pt idx="5">
                  <c:v>4.7169811320754715E-3</c:v>
                </c:pt>
                <c:pt idx="6">
                  <c:v>0.69339622641509435</c:v>
                </c:pt>
                <c:pt idx="7">
                  <c:v>4.7169811320754715E-3</c:v>
                </c:pt>
              </c:numCache>
            </c:numRef>
          </c:val>
        </c:ser>
        <c:ser>
          <c:idx val="1"/>
          <c:order val="1"/>
          <c:tx>
            <c:strRef>
              <c:f>'Sheet 1'!$J$28</c:f>
              <c:strCache>
                <c:ptCount val="1"/>
                <c:pt idx="0">
                  <c:v>2008-09 (n=228)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1'!$J$29:$J$36</c:f>
              <c:numCache>
                <c:formatCode>0.0%</c:formatCode>
                <c:ptCount val="8"/>
                <c:pt idx="0">
                  <c:v>2.1929824561403508E-2</c:v>
                </c:pt>
                <c:pt idx="1">
                  <c:v>3.9473684210526314E-2</c:v>
                </c:pt>
                <c:pt idx="2">
                  <c:v>3.9473684210526314E-2</c:v>
                </c:pt>
                <c:pt idx="3">
                  <c:v>0.15789473684210525</c:v>
                </c:pt>
                <c:pt idx="4">
                  <c:v>2.6315789473684209E-2</c:v>
                </c:pt>
                <c:pt idx="5">
                  <c:v>4.3859649122807015E-3</c:v>
                </c:pt>
                <c:pt idx="6">
                  <c:v>0.70614035087719296</c:v>
                </c:pt>
                <c:pt idx="7">
                  <c:v>4.3859649122807015E-3</c:v>
                </c:pt>
              </c:numCache>
            </c:numRef>
          </c:val>
        </c:ser>
        <c:ser>
          <c:idx val="2"/>
          <c:order val="2"/>
          <c:tx>
            <c:strRef>
              <c:f>'Sheet 1'!$K$28</c:f>
              <c:strCache>
                <c:ptCount val="1"/>
                <c:pt idx="0">
                  <c:v>2009-10 (n=221)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1'!$K$29:$K$36</c:f>
              <c:numCache>
                <c:formatCode>0.0%</c:formatCode>
                <c:ptCount val="8"/>
                <c:pt idx="0">
                  <c:v>2.7149321266968326E-2</c:v>
                </c:pt>
                <c:pt idx="1">
                  <c:v>3.1674208144796379E-2</c:v>
                </c:pt>
                <c:pt idx="2">
                  <c:v>4.072398190045249E-2</c:v>
                </c:pt>
                <c:pt idx="3">
                  <c:v>0.14932126696832579</c:v>
                </c:pt>
                <c:pt idx="4">
                  <c:v>2.7149321266968326E-2</c:v>
                </c:pt>
                <c:pt idx="5">
                  <c:v>4.5248868778280547E-3</c:v>
                </c:pt>
                <c:pt idx="6">
                  <c:v>0.71493212669683259</c:v>
                </c:pt>
                <c:pt idx="7">
                  <c:v>4.5248868778280547E-3</c:v>
                </c:pt>
              </c:numCache>
            </c:numRef>
          </c:val>
        </c:ser>
        <c:ser>
          <c:idx val="3"/>
          <c:order val="3"/>
          <c:tx>
            <c:strRef>
              <c:f>'Sheet 1'!$L$28</c:f>
              <c:strCache>
                <c:ptCount val="1"/>
                <c:pt idx="0">
                  <c:v>2010-11 (n=221)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1'!$L$29:$L$36</c:f>
              <c:numCache>
                <c:formatCode>0.0%</c:formatCode>
                <c:ptCount val="8"/>
                <c:pt idx="0">
                  <c:v>2.7149321266968326E-2</c:v>
                </c:pt>
                <c:pt idx="1">
                  <c:v>3.6199095022624438E-2</c:v>
                </c:pt>
                <c:pt idx="2">
                  <c:v>4.5248868778280542E-2</c:v>
                </c:pt>
                <c:pt idx="3">
                  <c:v>0.14027149321266968</c:v>
                </c:pt>
                <c:pt idx="4">
                  <c:v>3.1674208144796379E-2</c:v>
                </c:pt>
                <c:pt idx="5">
                  <c:v>4.5248868778280547E-3</c:v>
                </c:pt>
                <c:pt idx="6">
                  <c:v>0.71040723981900455</c:v>
                </c:pt>
                <c:pt idx="7">
                  <c:v>4.5248868778280547E-3</c:v>
                </c:pt>
              </c:numCache>
            </c:numRef>
          </c:val>
        </c:ser>
        <c:ser>
          <c:idx val="4"/>
          <c:order val="4"/>
          <c:tx>
            <c:strRef>
              <c:f>'Sheet 1'!$M$28</c:f>
              <c:strCache>
                <c:ptCount val="1"/>
                <c:pt idx="0">
                  <c:v>2011-12 (n=218)</c:v>
                </c:pt>
              </c:strCache>
            </c:strRef>
          </c:tx>
          <c:invertIfNegative val="0"/>
          <c:cat>
            <c:strRef>
              <c:f>'Sheet 1'!$H$29:$H$36</c:f>
              <c:strCache>
                <c:ptCount val="8"/>
                <c:pt idx="0">
                  <c:v>Asian</c:v>
                </c:pt>
                <c:pt idx="1">
                  <c:v>Black Non-Hispanic</c:v>
                </c:pt>
                <c:pt idx="2">
                  <c:v>Filipino</c:v>
                </c:pt>
                <c:pt idx="3">
                  <c:v>Hispanic</c:v>
                </c:pt>
                <c:pt idx="4">
                  <c:v>Native American</c:v>
                </c:pt>
                <c:pt idx="5">
                  <c:v>Pacific Islander</c:v>
                </c:pt>
                <c:pt idx="6">
                  <c:v>White</c:v>
                </c:pt>
                <c:pt idx="7">
                  <c:v>Unknown/ Other</c:v>
                </c:pt>
              </c:strCache>
            </c:strRef>
          </c:cat>
          <c:val>
            <c:numRef>
              <c:f>'Sheet 1'!$M$29:$M$36</c:f>
              <c:numCache>
                <c:formatCode>0.0%</c:formatCode>
                <c:ptCount val="8"/>
                <c:pt idx="0">
                  <c:v>2.2935779816513763E-2</c:v>
                </c:pt>
                <c:pt idx="1">
                  <c:v>3.669724770642202E-2</c:v>
                </c:pt>
                <c:pt idx="2">
                  <c:v>4.5871559633027525E-2</c:v>
                </c:pt>
                <c:pt idx="3">
                  <c:v>0.14220183486238533</c:v>
                </c:pt>
                <c:pt idx="4">
                  <c:v>2.7522935779816515E-2</c:v>
                </c:pt>
                <c:pt idx="5">
                  <c:v>4.5871559633027525E-3</c:v>
                </c:pt>
                <c:pt idx="6">
                  <c:v>0.7155963302752294</c:v>
                </c:pt>
                <c:pt idx="7">
                  <c:v>4.5871559633027525E-3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88800"/>
        <c:axId val="140990336"/>
      </c:barChart>
      <c:catAx>
        <c:axId val="1409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990336"/>
        <c:crosses val="autoZero"/>
        <c:auto val="1"/>
        <c:lblAlgn val="ctr"/>
        <c:lblOffset val="100"/>
        <c:noMultiLvlLbl val="0"/>
      </c:catAx>
      <c:valAx>
        <c:axId val="1409903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98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138112</xdr:colOff>
      <xdr:row>13</xdr:row>
      <xdr:rowOff>9524</xdr:rowOff>
    </xdr:from>
    <xdr:to>
      <xdr:col>20</xdr:col>
      <xdr:colOff>442912</xdr:colOff>
      <xdr:row>24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157162</xdr:colOff>
      <xdr:row>26</xdr:row>
      <xdr:rowOff>66675</xdr:rowOff>
    </xdr:from>
    <xdr:to>
      <xdr:col>20</xdr:col>
      <xdr:colOff>461962</xdr:colOff>
      <xdr:row>38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157162</xdr:colOff>
      <xdr:row>39</xdr:row>
      <xdr:rowOff>123825</xdr:rowOff>
    </xdr:from>
    <xdr:to>
      <xdr:col>20</xdr:col>
      <xdr:colOff>461962</xdr:colOff>
      <xdr:row>50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157162</xdr:colOff>
      <xdr:row>52</xdr:row>
      <xdr:rowOff>95250</xdr:rowOff>
    </xdr:from>
    <xdr:to>
      <xdr:col>20</xdr:col>
      <xdr:colOff>461962</xdr:colOff>
      <xdr:row>63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138112</xdr:colOff>
      <xdr:row>65</xdr:row>
      <xdr:rowOff>47625</xdr:rowOff>
    </xdr:from>
    <xdr:to>
      <xdr:col>20</xdr:col>
      <xdr:colOff>442912</xdr:colOff>
      <xdr:row>77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333374</xdr:colOff>
      <xdr:row>0</xdr:row>
      <xdr:rowOff>171449</xdr:rowOff>
    </xdr:from>
    <xdr:to>
      <xdr:col>20</xdr:col>
      <xdr:colOff>400049</xdr:colOff>
      <xdr:row>12</xdr:row>
      <xdr:rowOff>28574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104775</xdr:rowOff>
    </xdr:from>
    <xdr:to>
      <xdr:col>12</xdr:col>
      <xdr:colOff>171450</xdr:colOff>
      <xdr:row>59</xdr:row>
      <xdr:rowOff>28575</xdr:rowOff>
    </xdr:to>
    <xdr:graphicFrame macro="">
      <xdr:nvGraphicFramePr>
        <xdr:cNvPr id="5" name="Chart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69</xdr:row>
      <xdr:rowOff>142875</xdr:rowOff>
    </xdr:from>
    <xdr:to>
      <xdr:col>12</xdr:col>
      <xdr:colOff>190500</xdr:colOff>
      <xdr:row>91</xdr:row>
      <xdr:rowOff>66675</xdr:rowOff>
    </xdr:to>
    <xdr:graphicFrame macro="">
      <xdr:nvGraphicFramePr>
        <xdr:cNvPr id="6" name="Chart 1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101</xdr:row>
      <xdr:rowOff>142875</xdr:rowOff>
    </xdr:from>
    <xdr:to>
      <xdr:col>12</xdr:col>
      <xdr:colOff>142875</xdr:colOff>
      <xdr:row>123</xdr:row>
      <xdr:rowOff>66675</xdr:rowOff>
    </xdr:to>
    <xdr:graphicFrame macro="">
      <xdr:nvGraphicFramePr>
        <xdr:cNvPr id="7" name="Chart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133</xdr:row>
      <xdr:rowOff>114300</xdr:rowOff>
    </xdr:from>
    <xdr:to>
      <xdr:col>12</xdr:col>
      <xdr:colOff>161925</xdr:colOff>
      <xdr:row>155</xdr:row>
      <xdr:rowOff>38100</xdr:rowOff>
    </xdr:to>
    <xdr:graphicFrame macro="">
      <xdr:nvGraphicFramePr>
        <xdr:cNvPr id="8" name="Chart 1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165</xdr:row>
      <xdr:rowOff>114300</xdr:rowOff>
    </xdr:from>
    <xdr:to>
      <xdr:col>12</xdr:col>
      <xdr:colOff>228600</xdr:colOff>
      <xdr:row>187</xdr:row>
      <xdr:rowOff>38100</xdr:rowOff>
    </xdr:to>
    <xdr:graphicFrame macro="">
      <xdr:nvGraphicFramePr>
        <xdr:cNvPr id="9" name="Chart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447675</xdr:colOff>
      <xdr:row>4</xdr:row>
      <xdr:rowOff>133350</xdr:rowOff>
    </xdr:from>
    <xdr:to>
      <xdr:col>11</xdr:col>
      <xdr:colOff>600075</xdr:colOff>
      <xdr:row>26</xdr:row>
      <xdr:rowOff>57150</xdr:rowOff>
    </xdr:to>
    <xdr:graphicFrame macro="">
      <xdr:nvGraphicFramePr>
        <xdr:cNvPr id="10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25" workbookViewId="0">
      <selection activeCell="K28" sqref="K28"/>
    </sheetView>
  </sheetViews>
  <sheetFormatPr defaultRowHeight="15" x14ac:dyDescent="0.25"/>
  <cols>
    <col min="1" max="1" width="18.42578125" customWidth="1"/>
    <col min="8" max="8" width="18.28515625" customWidth="1"/>
  </cols>
  <sheetData>
    <row r="1" spans="1:13" x14ac:dyDescent="0.25">
      <c r="A1" t="s">
        <v>15</v>
      </c>
      <c r="H1" t="s">
        <v>16</v>
      </c>
    </row>
    <row r="2" spans="1:13" x14ac:dyDescent="0.25">
      <c r="B2" t="s">
        <v>10</v>
      </c>
      <c r="C2" t="s">
        <v>11</v>
      </c>
      <c r="D2" t="s">
        <v>12</v>
      </c>
      <c r="E2" t="s">
        <v>13</v>
      </c>
      <c r="F2" t="s">
        <v>14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</row>
    <row r="3" spans="1:13" x14ac:dyDescent="0.25">
      <c r="A3" t="s">
        <v>0</v>
      </c>
      <c r="B3">
        <v>7</v>
      </c>
      <c r="C3">
        <v>7</v>
      </c>
      <c r="D3">
        <v>6</v>
      </c>
      <c r="E3">
        <v>6</v>
      </c>
      <c r="F3">
        <v>6</v>
      </c>
      <c r="H3" t="s">
        <v>0</v>
      </c>
      <c r="I3" s="3">
        <f>+B3/B$12</f>
        <v>7.9545454545454544E-2</v>
      </c>
      <c r="J3" s="3">
        <f>+C3/C$12</f>
        <v>7.6923076923076927E-2</v>
      </c>
      <c r="K3" s="3">
        <f>+D3/D$12</f>
        <v>6.741573033707865E-2</v>
      </c>
      <c r="L3" s="3">
        <f>+E3/E$12</f>
        <v>6.741573033707865E-2</v>
      </c>
      <c r="M3" s="3">
        <f t="shared" ref="M3:M11" si="0">+F3/F$12</f>
        <v>6.5217391304347824E-2</v>
      </c>
    </row>
    <row r="4" spans="1:13" x14ac:dyDescent="0.25">
      <c r="A4" t="s">
        <v>1</v>
      </c>
      <c r="B4">
        <v>7</v>
      </c>
      <c r="C4">
        <v>9</v>
      </c>
      <c r="D4">
        <v>9</v>
      </c>
      <c r="E4">
        <v>9</v>
      </c>
      <c r="F4">
        <v>9</v>
      </c>
      <c r="H4" t="s">
        <v>1</v>
      </c>
      <c r="I4" s="3">
        <f t="shared" ref="I4:I11" si="1">+B4/B$12</f>
        <v>7.9545454545454544E-2</v>
      </c>
      <c r="J4" s="3">
        <f t="shared" ref="J4:J11" si="2">+C4/C$12</f>
        <v>9.8901098901098897E-2</v>
      </c>
      <c r="K4" s="3">
        <f t="shared" ref="K4:K11" si="3">+D4/D$12</f>
        <v>0.10112359550561797</v>
      </c>
      <c r="L4" s="3">
        <f t="shared" ref="L4:L11" si="4">+E4/E$12</f>
        <v>0.10112359550561797</v>
      </c>
      <c r="M4" s="3">
        <f t="shared" si="0"/>
        <v>9.7826086956521743E-2</v>
      </c>
    </row>
    <row r="5" spans="1:13" x14ac:dyDescent="0.25">
      <c r="A5" t="s">
        <v>2</v>
      </c>
      <c r="B5">
        <v>2</v>
      </c>
      <c r="C5">
        <v>3</v>
      </c>
      <c r="D5">
        <v>3</v>
      </c>
      <c r="E5">
        <v>3</v>
      </c>
      <c r="F5">
        <v>3</v>
      </c>
      <c r="H5" t="s">
        <v>2</v>
      </c>
      <c r="I5" s="3">
        <f t="shared" si="1"/>
        <v>2.2727272727272728E-2</v>
      </c>
      <c r="J5" s="3">
        <f t="shared" si="2"/>
        <v>3.2967032967032968E-2</v>
      </c>
      <c r="K5" s="3">
        <f t="shared" si="3"/>
        <v>3.3707865168539325E-2</v>
      </c>
      <c r="L5" s="3">
        <f t="shared" si="4"/>
        <v>3.3707865168539325E-2</v>
      </c>
      <c r="M5" s="3">
        <f t="shared" si="0"/>
        <v>3.2608695652173912E-2</v>
      </c>
    </row>
    <row r="6" spans="1:13" x14ac:dyDescent="0.25">
      <c r="A6" t="s">
        <v>3</v>
      </c>
      <c r="B6">
        <v>14</v>
      </c>
      <c r="C6">
        <v>12</v>
      </c>
      <c r="D6">
        <v>13</v>
      </c>
      <c r="E6">
        <v>13</v>
      </c>
      <c r="F6">
        <v>13</v>
      </c>
      <c r="H6" t="s">
        <v>3</v>
      </c>
      <c r="I6" s="3">
        <f t="shared" si="1"/>
        <v>0.15909090909090909</v>
      </c>
      <c r="J6" s="3">
        <f t="shared" si="2"/>
        <v>0.13186813186813187</v>
      </c>
      <c r="K6" s="3">
        <f t="shared" si="3"/>
        <v>0.14606741573033707</v>
      </c>
      <c r="L6" s="3">
        <f t="shared" si="4"/>
        <v>0.14606741573033707</v>
      </c>
      <c r="M6" s="3">
        <f t="shared" si="0"/>
        <v>0.14130434782608695</v>
      </c>
    </row>
    <row r="7" spans="1:13" x14ac:dyDescent="0.25">
      <c r="A7" t="s">
        <v>4</v>
      </c>
      <c r="B7">
        <v>4</v>
      </c>
      <c r="C7">
        <v>3</v>
      </c>
      <c r="D7">
        <v>3</v>
      </c>
      <c r="E7">
        <v>3</v>
      </c>
      <c r="F7">
        <v>3</v>
      </c>
      <c r="H7" t="s">
        <v>4</v>
      </c>
      <c r="I7" s="3">
        <f t="shared" si="1"/>
        <v>4.5454545454545456E-2</v>
      </c>
      <c r="J7" s="3">
        <f t="shared" si="2"/>
        <v>3.2967032967032968E-2</v>
      </c>
      <c r="K7" s="3">
        <f t="shared" si="3"/>
        <v>3.3707865168539325E-2</v>
      </c>
      <c r="L7" s="3">
        <f t="shared" si="4"/>
        <v>3.3707865168539325E-2</v>
      </c>
      <c r="M7" s="3">
        <f t="shared" si="0"/>
        <v>3.2608695652173912E-2</v>
      </c>
    </row>
    <row r="8" spans="1:13" x14ac:dyDescent="0.25">
      <c r="A8" t="s">
        <v>5</v>
      </c>
      <c r="B8">
        <v>1</v>
      </c>
      <c r="C8">
        <v>1</v>
      </c>
      <c r="D8">
        <v>1</v>
      </c>
      <c r="E8">
        <v>0</v>
      </c>
      <c r="F8">
        <v>0</v>
      </c>
      <c r="H8" t="s">
        <v>5</v>
      </c>
      <c r="I8" s="3">
        <f t="shared" si="1"/>
        <v>1.1363636363636364E-2</v>
      </c>
      <c r="J8" s="3">
        <f t="shared" si="2"/>
        <v>1.098901098901099E-2</v>
      </c>
      <c r="K8" s="3">
        <f t="shared" si="3"/>
        <v>1.1235955056179775E-2</v>
      </c>
      <c r="L8" s="3">
        <f t="shared" si="4"/>
        <v>0</v>
      </c>
      <c r="M8" s="3">
        <f t="shared" si="0"/>
        <v>0</v>
      </c>
    </row>
    <row r="9" spans="1:13" x14ac:dyDescent="0.25">
      <c r="A9" t="s">
        <v>6</v>
      </c>
      <c r="B9">
        <v>52</v>
      </c>
      <c r="C9">
        <v>54</v>
      </c>
      <c r="D9">
        <v>52</v>
      </c>
      <c r="E9">
        <v>53</v>
      </c>
      <c r="F9">
        <v>56</v>
      </c>
      <c r="H9" t="s">
        <v>6</v>
      </c>
      <c r="I9" s="3">
        <f t="shared" si="1"/>
        <v>0.59090909090909094</v>
      </c>
      <c r="J9" s="3">
        <f t="shared" si="2"/>
        <v>0.59340659340659341</v>
      </c>
      <c r="K9" s="3">
        <f t="shared" si="3"/>
        <v>0.5842696629213483</v>
      </c>
      <c r="L9" s="3">
        <f t="shared" si="4"/>
        <v>0.5955056179775281</v>
      </c>
      <c r="M9" s="3">
        <f t="shared" si="0"/>
        <v>0.60869565217391308</v>
      </c>
    </row>
    <row r="10" spans="1:13" x14ac:dyDescent="0.25">
      <c r="A10" t="s">
        <v>7</v>
      </c>
      <c r="B10">
        <v>1</v>
      </c>
      <c r="C10">
        <v>2</v>
      </c>
      <c r="D10">
        <v>2</v>
      </c>
      <c r="E10">
        <v>2</v>
      </c>
      <c r="F10">
        <v>2</v>
      </c>
      <c r="H10" t="s">
        <v>32</v>
      </c>
      <c r="I10" s="3">
        <f t="shared" si="1"/>
        <v>1.1363636363636364E-2</v>
      </c>
      <c r="J10" s="3">
        <f t="shared" si="2"/>
        <v>2.197802197802198E-2</v>
      </c>
      <c r="K10" s="3">
        <f t="shared" si="3"/>
        <v>2.247191011235955E-2</v>
      </c>
      <c r="L10" s="3">
        <f t="shared" si="4"/>
        <v>2.247191011235955E-2</v>
      </c>
      <c r="M10" s="3">
        <f t="shared" si="0"/>
        <v>2.1739130434782608E-2</v>
      </c>
    </row>
    <row r="11" spans="1:13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H11" t="s">
        <v>8</v>
      </c>
      <c r="I11" s="3">
        <f t="shared" si="1"/>
        <v>0</v>
      </c>
      <c r="J11" s="3">
        <f t="shared" si="2"/>
        <v>0</v>
      </c>
      <c r="K11" s="3">
        <f t="shared" si="3"/>
        <v>0</v>
      </c>
      <c r="L11" s="3">
        <f t="shared" si="4"/>
        <v>0</v>
      </c>
      <c r="M11" s="3">
        <f t="shared" si="0"/>
        <v>0</v>
      </c>
    </row>
    <row r="12" spans="1:13" x14ac:dyDescent="0.25">
      <c r="A12" t="s">
        <v>9</v>
      </c>
      <c r="B12">
        <v>88</v>
      </c>
      <c r="C12">
        <v>91</v>
      </c>
      <c r="D12">
        <v>89</v>
      </c>
      <c r="E12">
        <v>89</v>
      </c>
      <c r="F12">
        <v>92</v>
      </c>
      <c r="G12">
        <f>SUM(B12:F12)</f>
        <v>449</v>
      </c>
      <c r="H12" t="s">
        <v>9</v>
      </c>
      <c r="I12" s="3">
        <f>SUM(I3:I11)</f>
        <v>1.0000000000000002</v>
      </c>
      <c r="J12" s="3">
        <f t="shared" ref="J12:M12" si="5">SUM(J3:J11)</f>
        <v>1</v>
      </c>
      <c r="K12" s="3">
        <f t="shared" si="5"/>
        <v>1</v>
      </c>
      <c r="L12" s="3">
        <f t="shared" si="5"/>
        <v>1</v>
      </c>
      <c r="M12" s="3">
        <f t="shared" si="5"/>
        <v>1</v>
      </c>
    </row>
    <row r="14" spans="1:13" x14ac:dyDescent="0.25">
      <c r="A14" t="s">
        <v>17</v>
      </c>
      <c r="H14" t="s">
        <v>18</v>
      </c>
    </row>
    <row r="15" spans="1:13" x14ac:dyDescent="0.25">
      <c r="B15" t="s">
        <v>10</v>
      </c>
      <c r="C15" t="s">
        <v>11</v>
      </c>
      <c r="D15" t="s">
        <v>12</v>
      </c>
      <c r="E15" t="s">
        <v>13</v>
      </c>
      <c r="F15" t="s">
        <v>14</v>
      </c>
      <c r="I15" t="s">
        <v>39</v>
      </c>
      <c r="J15" t="s">
        <v>40</v>
      </c>
      <c r="K15" t="s">
        <v>41</v>
      </c>
      <c r="L15" t="s">
        <v>42</v>
      </c>
      <c r="M15" t="s">
        <v>43</v>
      </c>
    </row>
    <row r="16" spans="1:13" x14ac:dyDescent="0.25">
      <c r="A16" t="s">
        <v>0</v>
      </c>
      <c r="B16">
        <v>28</v>
      </c>
      <c r="C16">
        <v>28</v>
      </c>
      <c r="D16">
        <v>28</v>
      </c>
      <c r="E16">
        <v>28</v>
      </c>
      <c r="F16">
        <v>28</v>
      </c>
      <c r="H16" t="s">
        <v>0</v>
      </c>
      <c r="I16" s="3">
        <f>+B16/B$25</f>
        <v>6.3492063492063489E-2</v>
      </c>
      <c r="J16" s="3">
        <f t="shared" ref="J16:J24" si="6">+C16/C$25</f>
        <v>6.0869565217391307E-2</v>
      </c>
      <c r="K16" s="3">
        <f t="shared" ref="K16:K24" si="7">+D16/D$25</f>
        <v>6.320541760722348E-2</v>
      </c>
      <c r="L16" s="3">
        <f t="shared" ref="L16:L24" si="8">+E16/E$25</f>
        <v>6.2639821029082776E-2</v>
      </c>
      <c r="M16" s="3">
        <f t="shared" ref="M16:M24" si="9">+F16/F$25</f>
        <v>6.3492063492063489E-2</v>
      </c>
    </row>
    <row r="17" spans="1:13" x14ac:dyDescent="0.25">
      <c r="A17" t="s">
        <v>1</v>
      </c>
      <c r="B17">
        <v>24</v>
      </c>
      <c r="C17">
        <v>25</v>
      </c>
      <c r="D17">
        <v>24</v>
      </c>
      <c r="E17">
        <v>25</v>
      </c>
      <c r="F17">
        <v>24</v>
      </c>
      <c r="H17" t="s">
        <v>1</v>
      </c>
      <c r="I17" s="3">
        <f t="shared" ref="I17:I24" si="10">+B17/B$25</f>
        <v>5.4421768707482991E-2</v>
      </c>
      <c r="J17" s="3">
        <f t="shared" si="6"/>
        <v>5.434782608695652E-2</v>
      </c>
      <c r="K17" s="3">
        <f t="shared" si="7"/>
        <v>5.4176072234762979E-2</v>
      </c>
      <c r="L17" s="3">
        <f t="shared" si="8"/>
        <v>5.5928411633109618E-2</v>
      </c>
      <c r="M17" s="3">
        <f t="shared" si="9"/>
        <v>5.4421768707482991E-2</v>
      </c>
    </row>
    <row r="18" spans="1:13" x14ac:dyDescent="0.25">
      <c r="A18" t="s">
        <v>2</v>
      </c>
      <c r="B18">
        <v>9</v>
      </c>
      <c r="C18">
        <v>9</v>
      </c>
      <c r="D18">
        <v>9</v>
      </c>
      <c r="E18">
        <v>9</v>
      </c>
      <c r="F18">
        <v>9</v>
      </c>
      <c r="H18" t="s">
        <v>2</v>
      </c>
      <c r="I18" s="3">
        <f t="shared" si="10"/>
        <v>2.0408163265306121E-2</v>
      </c>
      <c r="J18" s="3">
        <f t="shared" si="6"/>
        <v>1.9565217391304349E-2</v>
      </c>
      <c r="K18" s="3">
        <f t="shared" si="7"/>
        <v>2.0316027088036117E-2</v>
      </c>
      <c r="L18" s="3">
        <f t="shared" si="8"/>
        <v>2.0134228187919462E-2</v>
      </c>
      <c r="M18" s="3">
        <f t="shared" si="9"/>
        <v>2.0408163265306121E-2</v>
      </c>
    </row>
    <row r="19" spans="1:13" x14ac:dyDescent="0.25">
      <c r="A19" t="s">
        <v>3</v>
      </c>
      <c r="B19">
        <v>73</v>
      </c>
      <c r="C19">
        <v>75</v>
      </c>
      <c r="D19">
        <v>74</v>
      </c>
      <c r="E19">
        <v>76</v>
      </c>
      <c r="F19">
        <v>73</v>
      </c>
      <c r="H19" t="s">
        <v>3</v>
      </c>
      <c r="I19" s="3">
        <f t="shared" si="10"/>
        <v>0.1655328798185941</v>
      </c>
      <c r="J19" s="3">
        <f t="shared" si="6"/>
        <v>0.16304347826086957</v>
      </c>
      <c r="K19" s="3">
        <f t="shared" si="7"/>
        <v>0.1670428893905192</v>
      </c>
      <c r="L19" s="3">
        <f t="shared" si="8"/>
        <v>0.17002237136465326</v>
      </c>
      <c r="M19" s="3">
        <f t="shared" si="9"/>
        <v>0.1655328798185941</v>
      </c>
    </row>
    <row r="20" spans="1:13" x14ac:dyDescent="0.25">
      <c r="A20" t="s">
        <v>4</v>
      </c>
      <c r="B20">
        <v>3</v>
      </c>
      <c r="C20">
        <v>4</v>
      </c>
      <c r="D20">
        <v>4</v>
      </c>
      <c r="E20">
        <v>4</v>
      </c>
      <c r="F20">
        <v>3</v>
      </c>
      <c r="H20" t="s">
        <v>4</v>
      </c>
      <c r="I20" s="3">
        <f t="shared" si="10"/>
        <v>6.8027210884353739E-3</v>
      </c>
      <c r="J20" s="3">
        <f t="shared" si="6"/>
        <v>8.6956521739130436E-3</v>
      </c>
      <c r="K20" s="3">
        <f t="shared" si="7"/>
        <v>9.0293453724604959E-3</v>
      </c>
      <c r="L20" s="3">
        <f t="shared" si="8"/>
        <v>8.948545861297539E-3</v>
      </c>
      <c r="M20" s="3">
        <f t="shared" si="9"/>
        <v>6.8027210884353739E-3</v>
      </c>
    </row>
    <row r="21" spans="1:13" x14ac:dyDescent="0.25">
      <c r="A21" t="s">
        <v>5</v>
      </c>
      <c r="B21">
        <v>3</v>
      </c>
      <c r="C21">
        <v>4</v>
      </c>
      <c r="D21">
        <v>3</v>
      </c>
      <c r="E21">
        <v>3</v>
      </c>
      <c r="F21">
        <v>3</v>
      </c>
      <c r="H21" t="s">
        <v>5</v>
      </c>
      <c r="I21" s="3">
        <f t="shared" si="10"/>
        <v>6.8027210884353739E-3</v>
      </c>
      <c r="J21" s="3">
        <f t="shared" si="6"/>
        <v>8.6956521739130436E-3</v>
      </c>
      <c r="K21" s="3">
        <f t="shared" si="7"/>
        <v>6.7720090293453723E-3</v>
      </c>
      <c r="L21" s="3">
        <f t="shared" si="8"/>
        <v>6.7114093959731542E-3</v>
      </c>
      <c r="M21" s="3">
        <f t="shared" si="9"/>
        <v>6.8027210884353739E-3</v>
      </c>
    </row>
    <row r="22" spans="1:13" x14ac:dyDescent="0.25">
      <c r="A22" t="s">
        <v>6</v>
      </c>
      <c r="B22">
        <v>300</v>
      </c>
      <c r="C22">
        <v>314</v>
      </c>
      <c r="D22">
        <v>301</v>
      </c>
      <c r="E22">
        <v>302</v>
      </c>
      <c r="F22">
        <v>300</v>
      </c>
      <c r="H22" t="s">
        <v>6</v>
      </c>
      <c r="I22" s="3">
        <f t="shared" si="10"/>
        <v>0.68027210884353739</v>
      </c>
      <c r="J22" s="3">
        <f t="shared" si="6"/>
        <v>0.68260869565217386</v>
      </c>
      <c r="K22" s="3">
        <f t="shared" si="7"/>
        <v>0.67945823927765236</v>
      </c>
      <c r="L22" s="3">
        <f t="shared" si="8"/>
        <v>0.67561521252796419</v>
      </c>
      <c r="M22" s="3">
        <f t="shared" si="9"/>
        <v>0.68027210884353739</v>
      </c>
    </row>
    <row r="23" spans="1:13" x14ac:dyDescent="0.25">
      <c r="A23" t="s">
        <v>7</v>
      </c>
      <c r="B23">
        <v>1</v>
      </c>
      <c r="C23">
        <v>1</v>
      </c>
      <c r="D23">
        <v>0</v>
      </c>
      <c r="E23">
        <v>0</v>
      </c>
      <c r="F23">
        <v>1</v>
      </c>
      <c r="H23" t="s">
        <v>32</v>
      </c>
      <c r="I23" s="3">
        <f t="shared" si="10"/>
        <v>2.2675736961451248E-3</v>
      </c>
      <c r="J23" s="3">
        <f t="shared" si="6"/>
        <v>2.1739130434782609E-3</v>
      </c>
      <c r="K23" s="3">
        <f t="shared" si="7"/>
        <v>0</v>
      </c>
      <c r="L23" s="3">
        <f t="shared" si="8"/>
        <v>0</v>
      </c>
      <c r="M23" s="3">
        <f t="shared" si="9"/>
        <v>2.2675736961451248E-3</v>
      </c>
    </row>
    <row r="24" spans="1:13" x14ac:dyDescent="0.25">
      <c r="A24" t="s">
        <v>8</v>
      </c>
      <c r="B24">
        <v>0</v>
      </c>
      <c r="C24">
        <v>0</v>
      </c>
      <c r="D24">
        <v>0</v>
      </c>
      <c r="E24">
        <v>0</v>
      </c>
      <c r="F24">
        <v>0</v>
      </c>
      <c r="H24" t="s">
        <v>8</v>
      </c>
      <c r="I24" s="3">
        <f t="shared" si="10"/>
        <v>0</v>
      </c>
      <c r="J24" s="3">
        <f t="shared" si="6"/>
        <v>0</v>
      </c>
      <c r="K24" s="3">
        <f t="shared" si="7"/>
        <v>0</v>
      </c>
      <c r="L24" s="3">
        <f t="shared" si="8"/>
        <v>0</v>
      </c>
      <c r="M24" s="3">
        <f t="shared" si="9"/>
        <v>0</v>
      </c>
    </row>
    <row r="25" spans="1:13" x14ac:dyDescent="0.25">
      <c r="A25" t="s">
        <v>9</v>
      </c>
      <c r="B25">
        <v>441</v>
      </c>
      <c r="C25">
        <v>460</v>
      </c>
      <c r="D25">
        <v>443</v>
      </c>
      <c r="E25">
        <v>447</v>
      </c>
      <c r="F25">
        <v>441</v>
      </c>
      <c r="G25">
        <f>SUM(B25:F25)</f>
        <v>2232</v>
      </c>
      <c r="H25" t="s">
        <v>9</v>
      </c>
      <c r="I25" s="3">
        <f>SUM(I16:I24)</f>
        <v>1</v>
      </c>
      <c r="J25" s="3">
        <f t="shared" ref="J25" si="11">SUM(J16:J24)</f>
        <v>0.99999999999999989</v>
      </c>
      <c r="K25" s="3">
        <f t="shared" ref="K25" si="12">SUM(K16:K24)</f>
        <v>1</v>
      </c>
      <c r="L25" s="3">
        <f t="shared" ref="L25" si="13">SUM(L16:L24)</f>
        <v>1</v>
      </c>
      <c r="M25" s="3">
        <f t="shared" ref="M25" si="14">SUM(M16:M24)</f>
        <v>1</v>
      </c>
    </row>
    <row r="27" spans="1:13" x14ac:dyDescent="0.25">
      <c r="A27" t="s">
        <v>19</v>
      </c>
      <c r="H27" t="s">
        <v>20</v>
      </c>
    </row>
    <row r="28" spans="1:13" x14ac:dyDescent="0.25">
      <c r="B28" t="s">
        <v>10</v>
      </c>
      <c r="C28" t="s">
        <v>11</v>
      </c>
      <c r="D28" t="s">
        <v>12</v>
      </c>
      <c r="E28" t="s">
        <v>13</v>
      </c>
      <c r="F28" t="s">
        <v>14</v>
      </c>
      <c r="I28" t="s">
        <v>44</v>
      </c>
      <c r="J28" t="s">
        <v>45</v>
      </c>
      <c r="K28" t="s">
        <v>63</v>
      </c>
      <c r="L28" t="s">
        <v>46</v>
      </c>
      <c r="M28" t="s">
        <v>47</v>
      </c>
    </row>
    <row r="29" spans="1:13" x14ac:dyDescent="0.25">
      <c r="A29" t="s">
        <v>0</v>
      </c>
      <c r="B29">
        <v>6</v>
      </c>
      <c r="C29">
        <v>5</v>
      </c>
      <c r="D29">
        <v>6</v>
      </c>
      <c r="E29">
        <v>6</v>
      </c>
      <c r="F29">
        <v>5</v>
      </c>
      <c r="H29" t="s">
        <v>0</v>
      </c>
      <c r="I29" s="3">
        <f>+B29/B$38</f>
        <v>2.8301886792452831E-2</v>
      </c>
      <c r="J29" s="3">
        <f t="shared" ref="J29:J37" si="15">+C29/C$38</f>
        <v>2.1929824561403508E-2</v>
      </c>
      <c r="K29" s="3">
        <f t="shared" ref="K29:K37" si="16">+D29/D$38</f>
        <v>2.7149321266968326E-2</v>
      </c>
      <c r="L29" s="3">
        <f t="shared" ref="L29:L37" si="17">+E29/E$38</f>
        <v>2.7149321266968326E-2</v>
      </c>
      <c r="M29" s="3">
        <f t="shared" ref="M29:M37" si="18">+F29/F$38</f>
        <v>2.2935779816513763E-2</v>
      </c>
    </row>
    <row r="30" spans="1:13" x14ac:dyDescent="0.25">
      <c r="A30" t="s">
        <v>1</v>
      </c>
      <c r="B30">
        <v>9</v>
      </c>
      <c r="C30">
        <v>9</v>
      </c>
      <c r="D30">
        <v>7</v>
      </c>
      <c r="E30">
        <v>8</v>
      </c>
      <c r="F30">
        <v>8</v>
      </c>
      <c r="H30" t="s">
        <v>1</v>
      </c>
      <c r="I30" s="3">
        <f t="shared" ref="I30:I37" si="19">+B30/B$38</f>
        <v>4.2452830188679243E-2</v>
      </c>
      <c r="J30" s="3">
        <f t="shared" si="15"/>
        <v>3.9473684210526314E-2</v>
      </c>
      <c r="K30" s="3">
        <f t="shared" si="16"/>
        <v>3.1674208144796379E-2</v>
      </c>
      <c r="L30" s="3">
        <f t="shared" si="17"/>
        <v>3.6199095022624438E-2</v>
      </c>
      <c r="M30" s="3">
        <f t="shared" si="18"/>
        <v>3.669724770642202E-2</v>
      </c>
    </row>
    <row r="31" spans="1:13" x14ac:dyDescent="0.25">
      <c r="A31" t="s">
        <v>2</v>
      </c>
      <c r="B31">
        <v>8</v>
      </c>
      <c r="C31">
        <v>9</v>
      </c>
      <c r="D31">
        <v>9</v>
      </c>
      <c r="E31">
        <v>10</v>
      </c>
      <c r="F31">
        <v>10</v>
      </c>
      <c r="H31" t="s">
        <v>2</v>
      </c>
      <c r="I31" s="3">
        <f t="shared" si="19"/>
        <v>3.7735849056603772E-2</v>
      </c>
      <c r="J31" s="3">
        <f t="shared" si="15"/>
        <v>3.9473684210526314E-2</v>
      </c>
      <c r="K31" s="3">
        <f t="shared" si="16"/>
        <v>4.072398190045249E-2</v>
      </c>
      <c r="L31" s="3">
        <f t="shared" si="17"/>
        <v>4.5248868778280542E-2</v>
      </c>
      <c r="M31" s="3">
        <f t="shared" si="18"/>
        <v>4.5871559633027525E-2</v>
      </c>
    </row>
    <row r="32" spans="1:13" x14ac:dyDescent="0.25">
      <c r="A32" t="s">
        <v>3</v>
      </c>
      <c r="B32">
        <v>36</v>
      </c>
      <c r="C32">
        <v>36</v>
      </c>
      <c r="D32">
        <v>33</v>
      </c>
      <c r="E32">
        <v>31</v>
      </c>
      <c r="F32">
        <v>31</v>
      </c>
      <c r="H32" t="s">
        <v>3</v>
      </c>
      <c r="I32" s="3">
        <f t="shared" si="19"/>
        <v>0.16981132075471697</v>
      </c>
      <c r="J32" s="3">
        <f t="shared" si="15"/>
        <v>0.15789473684210525</v>
      </c>
      <c r="K32" s="3">
        <f t="shared" si="16"/>
        <v>0.14932126696832579</v>
      </c>
      <c r="L32" s="3">
        <f t="shared" si="17"/>
        <v>0.14027149321266968</v>
      </c>
      <c r="M32" s="3">
        <f t="shared" si="18"/>
        <v>0.14220183486238533</v>
      </c>
    </row>
    <row r="33" spans="1:13" x14ac:dyDescent="0.25">
      <c r="A33" t="s">
        <v>4</v>
      </c>
      <c r="B33">
        <v>4</v>
      </c>
      <c r="C33">
        <v>6</v>
      </c>
      <c r="D33">
        <v>6</v>
      </c>
      <c r="E33">
        <v>7</v>
      </c>
      <c r="F33">
        <v>6</v>
      </c>
      <c r="H33" t="s">
        <v>4</v>
      </c>
      <c r="I33" s="3">
        <f t="shared" si="19"/>
        <v>1.8867924528301886E-2</v>
      </c>
      <c r="J33" s="3">
        <f t="shared" si="15"/>
        <v>2.6315789473684209E-2</v>
      </c>
      <c r="K33" s="3">
        <f t="shared" si="16"/>
        <v>2.7149321266968326E-2</v>
      </c>
      <c r="L33" s="3">
        <f t="shared" si="17"/>
        <v>3.1674208144796379E-2</v>
      </c>
      <c r="M33" s="3">
        <f t="shared" si="18"/>
        <v>2.7522935779816515E-2</v>
      </c>
    </row>
    <row r="34" spans="1:13" x14ac:dyDescent="0.25">
      <c r="A34" t="s">
        <v>5</v>
      </c>
      <c r="B34">
        <v>1</v>
      </c>
      <c r="C34">
        <v>1</v>
      </c>
      <c r="D34">
        <v>1</v>
      </c>
      <c r="E34">
        <v>1</v>
      </c>
      <c r="F34">
        <v>1</v>
      </c>
      <c r="H34" t="s">
        <v>5</v>
      </c>
      <c r="I34" s="3">
        <f t="shared" si="19"/>
        <v>4.7169811320754715E-3</v>
      </c>
      <c r="J34" s="3">
        <f t="shared" si="15"/>
        <v>4.3859649122807015E-3</v>
      </c>
      <c r="K34" s="3">
        <f t="shared" si="16"/>
        <v>4.5248868778280547E-3</v>
      </c>
      <c r="L34" s="3">
        <f t="shared" si="17"/>
        <v>4.5248868778280547E-3</v>
      </c>
      <c r="M34" s="3">
        <f t="shared" si="18"/>
        <v>4.5871559633027525E-3</v>
      </c>
    </row>
    <row r="35" spans="1:13" x14ac:dyDescent="0.25">
      <c r="A35" t="s">
        <v>6</v>
      </c>
      <c r="B35">
        <v>147</v>
      </c>
      <c r="C35">
        <v>161</v>
      </c>
      <c r="D35">
        <v>158</v>
      </c>
      <c r="E35">
        <v>157</v>
      </c>
      <c r="F35">
        <v>156</v>
      </c>
      <c r="H35" t="s">
        <v>6</v>
      </c>
      <c r="I35" s="3">
        <f t="shared" si="19"/>
        <v>0.69339622641509435</v>
      </c>
      <c r="J35" s="3">
        <f t="shared" si="15"/>
        <v>0.70614035087719296</v>
      </c>
      <c r="K35" s="3">
        <f t="shared" si="16"/>
        <v>0.71493212669683259</v>
      </c>
      <c r="L35" s="3">
        <f t="shared" si="17"/>
        <v>0.71040723981900455</v>
      </c>
      <c r="M35" s="3">
        <f t="shared" si="18"/>
        <v>0.7155963302752294</v>
      </c>
    </row>
    <row r="36" spans="1:13" x14ac:dyDescent="0.25">
      <c r="A36" t="s">
        <v>7</v>
      </c>
      <c r="B36">
        <v>1</v>
      </c>
      <c r="C36">
        <v>1</v>
      </c>
      <c r="D36">
        <v>1</v>
      </c>
      <c r="E36">
        <v>1</v>
      </c>
      <c r="F36">
        <v>1</v>
      </c>
      <c r="H36" t="s">
        <v>32</v>
      </c>
      <c r="I36" s="3">
        <f t="shared" si="19"/>
        <v>4.7169811320754715E-3</v>
      </c>
      <c r="J36" s="3">
        <f t="shared" si="15"/>
        <v>4.3859649122807015E-3</v>
      </c>
      <c r="K36" s="3">
        <f t="shared" si="16"/>
        <v>4.5248868778280547E-3</v>
      </c>
      <c r="L36" s="3">
        <f t="shared" si="17"/>
        <v>4.5248868778280547E-3</v>
      </c>
      <c r="M36" s="3">
        <f t="shared" si="18"/>
        <v>4.5871559633027525E-3</v>
      </c>
    </row>
    <row r="37" spans="1:13" x14ac:dyDescent="0.25">
      <c r="A37" t="s">
        <v>8</v>
      </c>
      <c r="B37">
        <v>0</v>
      </c>
      <c r="C37">
        <v>0</v>
      </c>
      <c r="D37">
        <v>0</v>
      </c>
      <c r="E37">
        <v>0</v>
      </c>
      <c r="F37">
        <v>0</v>
      </c>
      <c r="H37" t="s">
        <v>8</v>
      </c>
      <c r="I37" s="3">
        <f t="shared" si="19"/>
        <v>0</v>
      </c>
      <c r="J37" s="3">
        <f t="shared" si="15"/>
        <v>0</v>
      </c>
      <c r="K37" s="3">
        <f t="shared" si="16"/>
        <v>0</v>
      </c>
      <c r="L37" s="3">
        <f t="shared" si="17"/>
        <v>0</v>
      </c>
      <c r="M37" s="3">
        <f t="shared" si="18"/>
        <v>0</v>
      </c>
    </row>
    <row r="38" spans="1:13" x14ac:dyDescent="0.25">
      <c r="A38" t="s">
        <v>9</v>
      </c>
      <c r="B38">
        <v>212</v>
      </c>
      <c r="C38">
        <v>228</v>
      </c>
      <c r="D38">
        <v>221</v>
      </c>
      <c r="E38">
        <v>221</v>
      </c>
      <c r="F38">
        <v>218</v>
      </c>
      <c r="H38" t="s">
        <v>9</v>
      </c>
      <c r="I38" s="3">
        <f>SUM(I29:I37)</f>
        <v>1</v>
      </c>
      <c r="J38" s="3">
        <f t="shared" ref="J38" si="20">SUM(J29:J37)</f>
        <v>1</v>
      </c>
      <c r="K38" s="3">
        <f t="shared" ref="K38" si="21">SUM(K29:K37)</f>
        <v>1</v>
      </c>
      <c r="L38" s="3">
        <f t="shared" ref="L38" si="22">SUM(L29:L37)</f>
        <v>1</v>
      </c>
      <c r="M38" s="3">
        <f t="shared" ref="M38" si="23">SUM(M29:M37)</f>
        <v>1</v>
      </c>
    </row>
    <row r="40" spans="1:13" x14ac:dyDescent="0.25">
      <c r="A40" t="s">
        <v>17</v>
      </c>
      <c r="H40" t="s">
        <v>18</v>
      </c>
      <c r="I40" t="s">
        <v>21</v>
      </c>
    </row>
    <row r="41" spans="1:13" x14ac:dyDescent="0.25">
      <c r="A41" t="s">
        <v>21</v>
      </c>
      <c r="B41" t="s">
        <v>10</v>
      </c>
      <c r="C41" t="s">
        <v>11</v>
      </c>
      <c r="D41" t="s">
        <v>12</v>
      </c>
      <c r="E41" t="s">
        <v>13</v>
      </c>
      <c r="F41" t="s">
        <v>14</v>
      </c>
      <c r="I41" t="s">
        <v>48</v>
      </c>
      <c r="J41" t="s">
        <v>49</v>
      </c>
      <c r="K41" t="s">
        <v>50</v>
      </c>
      <c r="L41" t="s">
        <v>51</v>
      </c>
      <c r="M41" t="s">
        <v>52</v>
      </c>
    </row>
    <row r="42" spans="1:13" x14ac:dyDescent="0.25">
      <c r="A42" t="s">
        <v>0</v>
      </c>
      <c r="B42">
        <v>43</v>
      </c>
      <c r="C42">
        <v>38</v>
      </c>
      <c r="D42">
        <v>32</v>
      </c>
      <c r="E42">
        <v>29</v>
      </c>
      <c r="F42">
        <v>33</v>
      </c>
      <c r="H42" t="s">
        <v>0</v>
      </c>
      <c r="I42" s="3">
        <f>+B42/B$51</f>
        <v>5.1620648259303722E-2</v>
      </c>
      <c r="J42" s="3">
        <f t="shared" ref="J42:J50" si="24">+C42/C$51</f>
        <v>4.8223350253807105E-2</v>
      </c>
      <c r="K42" s="3">
        <f t="shared" ref="K42:K50" si="25">+D42/D$51</f>
        <v>4.456824512534819E-2</v>
      </c>
      <c r="L42" s="3">
        <f t="shared" ref="L42:L50" si="26">+E42/E$51</f>
        <v>4.3478260869565216E-2</v>
      </c>
      <c r="M42" s="3">
        <f t="shared" ref="M42:M50" si="27">+F42/F$51</f>
        <v>5.2884615384615384E-2</v>
      </c>
    </row>
    <row r="43" spans="1:13" x14ac:dyDescent="0.25">
      <c r="A43" t="s">
        <v>1</v>
      </c>
      <c r="B43">
        <v>27</v>
      </c>
      <c r="C43">
        <v>23</v>
      </c>
      <c r="D43">
        <v>18</v>
      </c>
      <c r="E43">
        <v>19</v>
      </c>
      <c r="F43">
        <v>18</v>
      </c>
      <c r="H43" t="s">
        <v>1</v>
      </c>
      <c r="I43" s="3">
        <f t="shared" ref="I43:I50" si="28">+B43/B$51</f>
        <v>3.2412965186074429E-2</v>
      </c>
      <c r="J43" s="3">
        <f t="shared" si="24"/>
        <v>2.9187817258883249E-2</v>
      </c>
      <c r="K43" s="3">
        <f t="shared" si="25"/>
        <v>2.5069637883008356E-2</v>
      </c>
      <c r="L43" s="3">
        <f t="shared" si="26"/>
        <v>2.8485757121439279E-2</v>
      </c>
      <c r="M43" s="3">
        <f t="shared" si="27"/>
        <v>2.8846153846153848E-2</v>
      </c>
    </row>
    <row r="44" spans="1:13" x14ac:dyDescent="0.25">
      <c r="A44" t="s">
        <v>2</v>
      </c>
      <c r="B44">
        <v>15</v>
      </c>
      <c r="C44">
        <v>15</v>
      </c>
      <c r="D44">
        <v>14</v>
      </c>
      <c r="E44">
        <v>17</v>
      </c>
      <c r="F44">
        <v>19</v>
      </c>
      <c r="H44" t="s">
        <v>2</v>
      </c>
      <c r="I44" s="3">
        <f t="shared" si="28"/>
        <v>1.800720288115246E-2</v>
      </c>
      <c r="J44" s="3">
        <f t="shared" si="24"/>
        <v>1.9035532994923859E-2</v>
      </c>
      <c r="K44" s="3">
        <f t="shared" si="25"/>
        <v>1.9498607242339833E-2</v>
      </c>
      <c r="L44" s="3">
        <f t="shared" si="26"/>
        <v>2.5487256371814093E-2</v>
      </c>
      <c r="M44" s="3">
        <f t="shared" si="27"/>
        <v>3.0448717948717948E-2</v>
      </c>
    </row>
    <row r="45" spans="1:13" x14ac:dyDescent="0.25">
      <c r="A45" t="s">
        <v>3</v>
      </c>
      <c r="B45">
        <v>101</v>
      </c>
      <c r="C45">
        <v>98</v>
      </c>
      <c r="D45">
        <v>93</v>
      </c>
      <c r="E45">
        <v>80</v>
      </c>
      <c r="F45">
        <v>68</v>
      </c>
      <c r="H45" t="s">
        <v>3</v>
      </c>
      <c r="I45" s="3">
        <f t="shared" si="28"/>
        <v>0.1212484993997599</v>
      </c>
      <c r="J45" s="3">
        <f t="shared" si="24"/>
        <v>0.12436548223350254</v>
      </c>
      <c r="K45" s="3">
        <f t="shared" si="25"/>
        <v>0.12952646239554316</v>
      </c>
      <c r="L45" s="3">
        <f t="shared" si="26"/>
        <v>0.1199400299850075</v>
      </c>
      <c r="M45" s="3">
        <f t="shared" si="27"/>
        <v>0.10897435897435898</v>
      </c>
    </row>
    <row r="46" spans="1:13" x14ac:dyDescent="0.25">
      <c r="A46" t="s">
        <v>4</v>
      </c>
      <c r="B46">
        <v>9</v>
      </c>
      <c r="C46">
        <v>8</v>
      </c>
      <c r="D46">
        <v>10</v>
      </c>
      <c r="E46">
        <v>6</v>
      </c>
      <c r="F46">
        <v>4</v>
      </c>
      <c r="H46" t="s">
        <v>4</v>
      </c>
      <c r="I46" s="3">
        <f t="shared" si="28"/>
        <v>1.0804321728691477E-2</v>
      </c>
      <c r="J46" s="3">
        <f t="shared" si="24"/>
        <v>1.015228426395939E-2</v>
      </c>
      <c r="K46" s="3">
        <f t="shared" si="25"/>
        <v>1.3927576601671309E-2</v>
      </c>
      <c r="L46" s="3">
        <f t="shared" si="26"/>
        <v>8.9955022488755615E-3</v>
      </c>
      <c r="M46" s="3">
        <f t="shared" si="27"/>
        <v>6.41025641025641E-3</v>
      </c>
    </row>
    <row r="47" spans="1:13" x14ac:dyDescent="0.25">
      <c r="A47" t="s">
        <v>5</v>
      </c>
      <c r="B47">
        <v>1</v>
      </c>
      <c r="C47">
        <v>1</v>
      </c>
      <c r="D47">
        <v>1</v>
      </c>
      <c r="E47">
        <v>1</v>
      </c>
      <c r="F47">
        <v>1</v>
      </c>
      <c r="H47" t="s">
        <v>5</v>
      </c>
      <c r="I47" s="3">
        <f t="shared" si="28"/>
        <v>1.2004801920768306E-3</v>
      </c>
      <c r="J47" s="3">
        <f t="shared" si="24"/>
        <v>1.2690355329949238E-3</v>
      </c>
      <c r="K47" s="3">
        <f t="shared" si="25"/>
        <v>1.3927576601671309E-3</v>
      </c>
      <c r="L47" s="3">
        <f t="shared" si="26"/>
        <v>1.4992503748125937E-3</v>
      </c>
      <c r="M47" s="3">
        <f t="shared" si="27"/>
        <v>1.6025641025641025E-3</v>
      </c>
    </row>
    <row r="48" spans="1:13" x14ac:dyDescent="0.25">
      <c r="A48" t="s">
        <v>6</v>
      </c>
      <c r="B48">
        <v>622</v>
      </c>
      <c r="C48">
        <v>596</v>
      </c>
      <c r="D48">
        <v>542</v>
      </c>
      <c r="E48">
        <v>503</v>
      </c>
      <c r="F48">
        <v>470</v>
      </c>
      <c r="H48" t="s">
        <v>6</v>
      </c>
      <c r="I48" s="3">
        <f t="shared" si="28"/>
        <v>0.7466986794717887</v>
      </c>
      <c r="J48" s="3">
        <f t="shared" si="24"/>
        <v>0.75634517766497467</v>
      </c>
      <c r="K48" s="3">
        <f t="shared" si="25"/>
        <v>0.754874651810585</v>
      </c>
      <c r="L48" s="3">
        <f t="shared" si="26"/>
        <v>0.75412293853073464</v>
      </c>
      <c r="M48" s="3">
        <f t="shared" si="27"/>
        <v>0.75320512820512819</v>
      </c>
    </row>
    <row r="49" spans="1:13" x14ac:dyDescent="0.25">
      <c r="A49" t="s">
        <v>7</v>
      </c>
      <c r="B49">
        <v>15</v>
      </c>
      <c r="C49">
        <v>9</v>
      </c>
      <c r="D49">
        <v>8</v>
      </c>
      <c r="E49">
        <v>12</v>
      </c>
      <c r="F49">
        <v>11</v>
      </c>
      <c r="H49" t="s">
        <v>32</v>
      </c>
      <c r="I49" s="3">
        <f t="shared" si="28"/>
        <v>1.800720288115246E-2</v>
      </c>
      <c r="J49" s="3">
        <f t="shared" si="24"/>
        <v>1.1421319796954314E-2</v>
      </c>
      <c r="K49" s="3">
        <f t="shared" si="25"/>
        <v>1.1142061281337047E-2</v>
      </c>
      <c r="L49" s="3">
        <f t="shared" si="26"/>
        <v>1.7991004497751123E-2</v>
      </c>
      <c r="M49" s="3">
        <f t="shared" si="27"/>
        <v>1.7628205128205128E-2</v>
      </c>
    </row>
    <row r="50" spans="1:13" x14ac:dyDescent="0.25">
      <c r="A50" t="s">
        <v>8</v>
      </c>
      <c r="B50">
        <v>0</v>
      </c>
      <c r="C50">
        <v>0</v>
      </c>
      <c r="D50">
        <v>0</v>
      </c>
      <c r="E50">
        <v>0</v>
      </c>
      <c r="F50">
        <v>0</v>
      </c>
      <c r="H50" t="s">
        <v>8</v>
      </c>
      <c r="I50" s="3">
        <f t="shared" si="28"/>
        <v>0</v>
      </c>
      <c r="J50" s="3">
        <f t="shared" si="24"/>
        <v>0</v>
      </c>
      <c r="K50" s="3">
        <f t="shared" si="25"/>
        <v>0</v>
      </c>
      <c r="L50" s="3">
        <f t="shared" si="26"/>
        <v>0</v>
      </c>
      <c r="M50" s="3">
        <f t="shared" si="27"/>
        <v>0</v>
      </c>
    </row>
    <row r="51" spans="1:13" x14ac:dyDescent="0.25">
      <c r="A51" t="s">
        <v>9</v>
      </c>
      <c r="B51">
        <v>833</v>
      </c>
      <c r="C51">
        <v>788</v>
      </c>
      <c r="D51">
        <v>718</v>
      </c>
      <c r="E51">
        <v>667</v>
      </c>
      <c r="F51">
        <v>624</v>
      </c>
      <c r="H51" t="s">
        <v>9</v>
      </c>
      <c r="I51" s="3">
        <f>SUM(I42:I50)</f>
        <v>1</v>
      </c>
      <c r="J51" s="3">
        <f t="shared" ref="J51" si="29">SUM(J42:J50)</f>
        <v>1</v>
      </c>
      <c r="K51" s="3">
        <f t="shared" ref="K51" si="30">SUM(K42:K50)</f>
        <v>1</v>
      </c>
      <c r="L51" s="3">
        <f t="shared" ref="L51" si="31">SUM(L42:L50)</f>
        <v>1</v>
      </c>
      <c r="M51" s="3">
        <f t="shared" ref="M51" si="32">SUM(M42:M50)</f>
        <v>1</v>
      </c>
    </row>
    <row r="53" spans="1:13" x14ac:dyDescent="0.25">
      <c r="A53" t="s">
        <v>19</v>
      </c>
      <c r="H53" t="s">
        <v>20</v>
      </c>
      <c r="I53" t="s">
        <v>21</v>
      </c>
    </row>
    <row r="54" spans="1:13" x14ac:dyDescent="0.25">
      <c r="A54" t="s">
        <v>21</v>
      </c>
      <c r="B54" t="s">
        <v>10</v>
      </c>
      <c r="C54" t="s">
        <v>11</v>
      </c>
      <c r="D54" t="s">
        <v>12</v>
      </c>
      <c r="E54" t="s">
        <v>13</v>
      </c>
      <c r="F54" t="s">
        <v>14</v>
      </c>
      <c r="I54" t="s">
        <v>53</v>
      </c>
      <c r="J54" t="s">
        <v>54</v>
      </c>
      <c r="K54" t="s">
        <v>55</v>
      </c>
      <c r="L54" t="s">
        <v>56</v>
      </c>
      <c r="M54" t="s">
        <v>57</v>
      </c>
    </row>
    <row r="55" spans="1:13" x14ac:dyDescent="0.25">
      <c r="A55" t="s">
        <v>0</v>
      </c>
      <c r="B55">
        <v>20</v>
      </c>
      <c r="C55">
        <v>19</v>
      </c>
      <c r="D55">
        <v>15</v>
      </c>
      <c r="E55">
        <v>15</v>
      </c>
      <c r="F55">
        <v>16</v>
      </c>
      <c r="H55" t="s">
        <v>0</v>
      </c>
      <c r="I55" s="3">
        <f>+B55/B$64</f>
        <v>4.5977011494252873E-2</v>
      </c>
      <c r="J55" s="3">
        <f t="shared" ref="J55:J63" si="33">+C55/C$64</f>
        <v>4.6116504854368932E-2</v>
      </c>
      <c r="K55" s="3">
        <f t="shared" ref="K55:K63" si="34">+D55/D$64</f>
        <v>4.0431266846361183E-2</v>
      </c>
      <c r="L55" s="3">
        <f t="shared" ref="L55:L63" si="35">+E55/E$64</f>
        <v>4.1551246537396121E-2</v>
      </c>
      <c r="M55" s="3">
        <f t="shared" ref="M55:M63" si="36">+F55/F$64</f>
        <v>4.7619047619047616E-2</v>
      </c>
    </row>
    <row r="56" spans="1:13" x14ac:dyDescent="0.25">
      <c r="A56" t="s">
        <v>1</v>
      </c>
      <c r="B56">
        <v>15</v>
      </c>
      <c r="C56">
        <v>15</v>
      </c>
      <c r="D56">
        <v>14</v>
      </c>
      <c r="E56">
        <v>14</v>
      </c>
      <c r="F56">
        <v>9</v>
      </c>
      <c r="H56" t="s">
        <v>1</v>
      </c>
      <c r="I56" s="3">
        <f t="shared" ref="I56:I63" si="37">+B56/B$64</f>
        <v>3.4482758620689655E-2</v>
      </c>
      <c r="J56" s="3">
        <f t="shared" si="33"/>
        <v>3.640776699029126E-2</v>
      </c>
      <c r="K56" s="3">
        <f t="shared" si="34"/>
        <v>3.7735849056603772E-2</v>
      </c>
      <c r="L56" s="3">
        <f t="shared" si="35"/>
        <v>3.8781163434903045E-2</v>
      </c>
      <c r="M56" s="3">
        <f t="shared" si="36"/>
        <v>2.6785714285714284E-2</v>
      </c>
    </row>
    <row r="57" spans="1:13" x14ac:dyDescent="0.25">
      <c r="A57" t="s">
        <v>2</v>
      </c>
      <c r="B57">
        <v>10</v>
      </c>
      <c r="C57">
        <v>8</v>
      </c>
      <c r="D57">
        <v>5</v>
      </c>
      <c r="E57">
        <v>9</v>
      </c>
      <c r="F57">
        <v>11</v>
      </c>
      <c r="H57" t="s">
        <v>2</v>
      </c>
      <c r="I57" s="3">
        <f t="shared" si="37"/>
        <v>2.2988505747126436E-2</v>
      </c>
      <c r="J57" s="3">
        <f t="shared" si="33"/>
        <v>1.9417475728155338E-2</v>
      </c>
      <c r="K57" s="3">
        <f t="shared" si="34"/>
        <v>1.3477088948787063E-2</v>
      </c>
      <c r="L57" s="3">
        <f t="shared" si="35"/>
        <v>2.4930747922437674E-2</v>
      </c>
      <c r="M57" s="3">
        <f t="shared" si="36"/>
        <v>3.273809523809524E-2</v>
      </c>
    </row>
    <row r="58" spans="1:13" x14ac:dyDescent="0.25">
      <c r="A58" t="s">
        <v>3</v>
      </c>
      <c r="B58">
        <v>49</v>
      </c>
      <c r="C58">
        <v>48</v>
      </c>
      <c r="D58">
        <v>44</v>
      </c>
      <c r="E58">
        <v>41</v>
      </c>
      <c r="F58">
        <v>36</v>
      </c>
      <c r="H58" t="s">
        <v>3</v>
      </c>
      <c r="I58" s="3">
        <f t="shared" si="37"/>
        <v>0.11264367816091954</v>
      </c>
      <c r="J58" s="3">
        <f t="shared" si="33"/>
        <v>0.11650485436893204</v>
      </c>
      <c r="K58" s="3">
        <f t="shared" si="34"/>
        <v>0.11859838274932614</v>
      </c>
      <c r="L58" s="3">
        <f t="shared" si="35"/>
        <v>0.11357340720221606</v>
      </c>
      <c r="M58" s="3">
        <f t="shared" si="36"/>
        <v>0.10714285714285714</v>
      </c>
    </row>
    <row r="59" spans="1:13" x14ac:dyDescent="0.25">
      <c r="A59" t="s">
        <v>4</v>
      </c>
      <c r="B59">
        <v>5</v>
      </c>
      <c r="C59">
        <v>2</v>
      </c>
      <c r="D59">
        <v>1</v>
      </c>
      <c r="E59">
        <v>2</v>
      </c>
      <c r="F59">
        <v>3</v>
      </c>
      <c r="H59" t="s">
        <v>4</v>
      </c>
      <c r="I59" s="3">
        <f t="shared" si="37"/>
        <v>1.1494252873563218E-2</v>
      </c>
      <c r="J59" s="3">
        <f t="shared" si="33"/>
        <v>4.8543689320388345E-3</v>
      </c>
      <c r="K59" s="3">
        <f t="shared" si="34"/>
        <v>2.6954177897574125E-3</v>
      </c>
      <c r="L59" s="3">
        <f t="shared" si="35"/>
        <v>5.5401662049861496E-3</v>
      </c>
      <c r="M59" s="3">
        <f t="shared" si="36"/>
        <v>8.9285714285714281E-3</v>
      </c>
    </row>
    <row r="60" spans="1:13" x14ac:dyDescent="0.25">
      <c r="A60" t="s">
        <v>5</v>
      </c>
      <c r="B60">
        <v>0</v>
      </c>
      <c r="C60">
        <v>0</v>
      </c>
      <c r="D60">
        <v>0</v>
      </c>
      <c r="E60">
        <v>0</v>
      </c>
      <c r="F60">
        <v>0</v>
      </c>
      <c r="H60" t="s">
        <v>5</v>
      </c>
      <c r="I60" s="3">
        <f t="shared" si="37"/>
        <v>0</v>
      </c>
      <c r="J60" s="3">
        <f t="shared" si="33"/>
        <v>0</v>
      </c>
      <c r="K60" s="3">
        <f t="shared" si="34"/>
        <v>0</v>
      </c>
      <c r="L60" s="3">
        <f t="shared" si="35"/>
        <v>0</v>
      </c>
      <c r="M60" s="3">
        <f t="shared" si="36"/>
        <v>0</v>
      </c>
    </row>
    <row r="61" spans="1:13" x14ac:dyDescent="0.25">
      <c r="A61" t="s">
        <v>6</v>
      </c>
      <c r="B61">
        <v>331</v>
      </c>
      <c r="C61">
        <v>310</v>
      </c>
      <c r="D61">
        <v>285</v>
      </c>
      <c r="E61">
        <v>274</v>
      </c>
      <c r="F61">
        <v>255</v>
      </c>
      <c r="H61" t="s">
        <v>6</v>
      </c>
      <c r="I61" s="3">
        <f t="shared" si="37"/>
        <v>0.76091954022988506</v>
      </c>
      <c r="J61" s="3">
        <f t="shared" si="33"/>
        <v>0.75242718446601942</v>
      </c>
      <c r="K61" s="3">
        <f t="shared" si="34"/>
        <v>0.76819407008086249</v>
      </c>
      <c r="L61" s="3">
        <f t="shared" si="35"/>
        <v>0.75900277008310246</v>
      </c>
      <c r="M61" s="3">
        <f t="shared" si="36"/>
        <v>0.7589285714285714</v>
      </c>
    </row>
    <row r="62" spans="1:13" x14ac:dyDescent="0.25">
      <c r="A62" t="s">
        <v>7</v>
      </c>
      <c r="B62">
        <v>5</v>
      </c>
      <c r="C62">
        <v>10</v>
      </c>
      <c r="D62">
        <v>7</v>
      </c>
      <c r="E62">
        <v>6</v>
      </c>
      <c r="F62">
        <v>6</v>
      </c>
      <c r="H62" t="s">
        <v>32</v>
      </c>
      <c r="I62" s="3">
        <f t="shared" si="37"/>
        <v>1.1494252873563218E-2</v>
      </c>
      <c r="J62" s="3">
        <f t="shared" si="33"/>
        <v>2.4271844660194174E-2</v>
      </c>
      <c r="K62" s="3">
        <f t="shared" si="34"/>
        <v>1.8867924528301886E-2</v>
      </c>
      <c r="L62" s="3">
        <f t="shared" si="35"/>
        <v>1.662049861495845E-2</v>
      </c>
      <c r="M62" s="3">
        <f t="shared" si="36"/>
        <v>1.7857142857142856E-2</v>
      </c>
    </row>
    <row r="63" spans="1:13" x14ac:dyDescent="0.25">
      <c r="A63" t="s">
        <v>8</v>
      </c>
      <c r="B63">
        <v>0</v>
      </c>
      <c r="C63">
        <v>0</v>
      </c>
      <c r="D63">
        <v>0</v>
      </c>
      <c r="E63">
        <v>0</v>
      </c>
      <c r="F63">
        <v>0</v>
      </c>
      <c r="H63" t="s">
        <v>8</v>
      </c>
      <c r="I63" s="3">
        <f t="shared" si="37"/>
        <v>0</v>
      </c>
      <c r="J63" s="3">
        <f t="shared" si="33"/>
        <v>0</v>
      </c>
      <c r="K63" s="3">
        <f t="shared" si="34"/>
        <v>0</v>
      </c>
      <c r="L63" s="3">
        <f t="shared" si="35"/>
        <v>0</v>
      </c>
      <c r="M63" s="3">
        <f t="shared" si="36"/>
        <v>0</v>
      </c>
    </row>
    <row r="64" spans="1:13" x14ac:dyDescent="0.25">
      <c r="A64" t="s">
        <v>9</v>
      </c>
      <c r="B64">
        <v>435</v>
      </c>
      <c r="C64">
        <v>412</v>
      </c>
      <c r="D64">
        <v>371</v>
      </c>
      <c r="E64">
        <v>361</v>
      </c>
      <c r="F64">
        <v>336</v>
      </c>
      <c r="H64" t="s">
        <v>9</v>
      </c>
      <c r="I64" s="3">
        <f>SUM(I55:I63)</f>
        <v>1</v>
      </c>
      <c r="J64" s="3">
        <f t="shared" ref="J64" si="38">SUM(J55:J63)</f>
        <v>1</v>
      </c>
      <c r="K64" s="3">
        <f t="shared" ref="K64" si="39">SUM(K55:K63)</f>
        <v>1</v>
      </c>
      <c r="L64" s="3">
        <f t="shared" ref="L64" si="40">SUM(L55:L63)</f>
        <v>0.99999999999999989</v>
      </c>
      <c r="M64" s="3">
        <f t="shared" ref="M64" si="41">SUM(M55:M63)</f>
        <v>1</v>
      </c>
    </row>
    <row r="67" spans="1:13" x14ac:dyDescent="0.25">
      <c r="A67" s="7" t="s">
        <v>30</v>
      </c>
      <c r="H67" s="7" t="s">
        <v>31</v>
      </c>
    </row>
    <row r="68" spans="1:13" x14ac:dyDescent="0.25">
      <c r="B68" t="s">
        <v>10</v>
      </c>
      <c r="C68" t="s">
        <v>11</v>
      </c>
      <c r="D68" t="s">
        <v>12</v>
      </c>
      <c r="E68" t="s">
        <v>13</v>
      </c>
      <c r="F68" t="s">
        <v>14</v>
      </c>
      <c r="I68" t="s">
        <v>59</v>
      </c>
      <c r="J68" t="s">
        <v>58</v>
      </c>
      <c r="K68" t="s">
        <v>60</v>
      </c>
      <c r="L68" t="s">
        <v>61</v>
      </c>
      <c r="M68" t="s">
        <v>62</v>
      </c>
    </row>
    <row r="69" spans="1:13" x14ac:dyDescent="0.25">
      <c r="A69" t="s">
        <v>0</v>
      </c>
      <c r="B69">
        <f>+B3+B16+B29+B42+B55</f>
        <v>104</v>
      </c>
      <c r="C69">
        <f t="shared" ref="C69:F69" si="42">+C3+C16+C29+C42+C55</f>
        <v>97</v>
      </c>
      <c r="D69">
        <f t="shared" si="42"/>
        <v>87</v>
      </c>
      <c r="E69">
        <f t="shared" si="42"/>
        <v>84</v>
      </c>
      <c r="F69">
        <f t="shared" si="42"/>
        <v>88</v>
      </c>
      <c r="H69" t="s">
        <v>0</v>
      </c>
      <c r="I69" s="3">
        <f>+B69/B$78</f>
        <v>5.1767048282727726E-2</v>
      </c>
      <c r="J69" s="3">
        <f t="shared" ref="J69:J77" si="43">+C69/C$78</f>
        <v>4.9014653865588682E-2</v>
      </c>
      <c r="K69" s="3">
        <f t="shared" ref="K69:K77" si="44">+D69/D$78</f>
        <v>4.7231270358306189E-2</v>
      </c>
      <c r="L69" s="3">
        <f t="shared" ref="L69:L77" si="45">+E69/E$78</f>
        <v>4.7058823529411764E-2</v>
      </c>
      <c r="M69" s="3">
        <f t="shared" ref="M69:M77" si="46">+F69/F$78</f>
        <v>5.1431911163062539E-2</v>
      </c>
    </row>
    <row r="70" spans="1:13" x14ac:dyDescent="0.25">
      <c r="A70" t="s">
        <v>1</v>
      </c>
      <c r="B70">
        <f t="shared" ref="B70:F77" si="47">+B4+B17+B30+B43+B56</f>
        <v>82</v>
      </c>
      <c r="C70">
        <f t="shared" si="47"/>
        <v>81</v>
      </c>
      <c r="D70">
        <f t="shared" si="47"/>
        <v>72</v>
      </c>
      <c r="E70">
        <f t="shared" si="47"/>
        <v>75</v>
      </c>
      <c r="F70">
        <f t="shared" si="47"/>
        <v>68</v>
      </c>
      <c r="H70" t="s">
        <v>1</v>
      </c>
      <c r="I70" s="3">
        <f t="shared" ref="I70:I77" si="48">+B70/B$78</f>
        <v>4.0816326530612242E-2</v>
      </c>
      <c r="J70" s="3">
        <f t="shared" si="43"/>
        <v>4.0929762506316324E-2</v>
      </c>
      <c r="K70" s="3">
        <f t="shared" si="44"/>
        <v>3.9087947882736153E-2</v>
      </c>
      <c r="L70" s="3">
        <f t="shared" si="45"/>
        <v>4.2016806722689079E-2</v>
      </c>
      <c r="M70" s="3">
        <f t="shared" si="46"/>
        <v>3.9742840444184691E-2</v>
      </c>
    </row>
    <row r="71" spans="1:13" x14ac:dyDescent="0.25">
      <c r="A71" t="s">
        <v>2</v>
      </c>
      <c r="B71">
        <f t="shared" si="47"/>
        <v>44</v>
      </c>
      <c r="C71">
        <f t="shared" si="47"/>
        <v>44</v>
      </c>
      <c r="D71">
        <f t="shared" si="47"/>
        <v>40</v>
      </c>
      <c r="E71">
        <f t="shared" si="47"/>
        <v>48</v>
      </c>
      <c r="F71">
        <f t="shared" si="47"/>
        <v>52</v>
      </c>
      <c r="H71" t="s">
        <v>2</v>
      </c>
      <c r="I71" s="3">
        <f t="shared" si="48"/>
        <v>2.1901443504230962E-2</v>
      </c>
      <c r="J71" s="3">
        <f t="shared" si="43"/>
        <v>2.223345123799899E-2</v>
      </c>
      <c r="K71" s="3">
        <f t="shared" si="44"/>
        <v>2.1715526601520086E-2</v>
      </c>
      <c r="L71" s="3">
        <f t="shared" si="45"/>
        <v>2.689075630252101E-2</v>
      </c>
      <c r="M71" s="3">
        <f t="shared" si="46"/>
        <v>3.0391583869082407E-2</v>
      </c>
    </row>
    <row r="72" spans="1:13" x14ac:dyDescent="0.25">
      <c r="A72" t="s">
        <v>3</v>
      </c>
      <c r="B72">
        <f t="shared" si="47"/>
        <v>273</v>
      </c>
      <c r="C72">
        <f t="shared" si="47"/>
        <v>269</v>
      </c>
      <c r="D72">
        <f t="shared" si="47"/>
        <v>257</v>
      </c>
      <c r="E72">
        <f t="shared" si="47"/>
        <v>241</v>
      </c>
      <c r="F72">
        <f t="shared" si="47"/>
        <v>221</v>
      </c>
      <c r="H72" t="s">
        <v>3</v>
      </c>
      <c r="I72" s="3">
        <f t="shared" si="48"/>
        <v>0.13588850174216027</v>
      </c>
      <c r="J72" s="3">
        <f t="shared" si="43"/>
        <v>0.13592723597776654</v>
      </c>
      <c r="K72" s="3">
        <f t="shared" si="44"/>
        <v>0.13952225841476656</v>
      </c>
      <c r="L72" s="3">
        <f t="shared" si="45"/>
        <v>0.13501400560224089</v>
      </c>
      <c r="M72" s="3">
        <f t="shared" si="46"/>
        <v>0.12916423144360023</v>
      </c>
    </row>
    <row r="73" spans="1:13" x14ac:dyDescent="0.25">
      <c r="A73" t="s">
        <v>4</v>
      </c>
      <c r="B73">
        <f t="shared" si="47"/>
        <v>25</v>
      </c>
      <c r="C73">
        <f t="shared" si="47"/>
        <v>23</v>
      </c>
      <c r="D73">
        <f t="shared" si="47"/>
        <v>24</v>
      </c>
      <c r="E73">
        <f t="shared" si="47"/>
        <v>22</v>
      </c>
      <c r="F73">
        <f t="shared" si="47"/>
        <v>19</v>
      </c>
      <c r="H73" t="s">
        <v>4</v>
      </c>
      <c r="I73" s="3">
        <f t="shared" si="48"/>
        <v>1.2444001991040319E-2</v>
      </c>
      <c r="J73" s="3">
        <f t="shared" si="43"/>
        <v>1.1622031328954016E-2</v>
      </c>
      <c r="K73" s="3">
        <f t="shared" si="44"/>
        <v>1.3029315960912053E-2</v>
      </c>
      <c r="L73" s="3">
        <f t="shared" si="45"/>
        <v>1.2324929971988795E-2</v>
      </c>
      <c r="M73" s="3">
        <f t="shared" si="46"/>
        <v>1.1104617182933957E-2</v>
      </c>
    </row>
    <row r="74" spans="1:13" x14ac:dyDescent="0.25">
      <c r="A74" t="s">
        <v>5</v>
      </c>
      <c r="B74">
        <f t="shared" si="47"/>
        <v>6</v>
      </c>
      <c r="C74">
        <f t="shared" si="47"/>
        <v>7</v>
      </c>
      <c r="D74">
        <f t="shared" si="47"/>
        <v>6</v>
      </c>
      <c r="E74">
        <f t="shared" si="47"/>
        <v>5</v>
      </c>
      <c r="F74">
        <f t="shared" si="47"/>
        <v>5</v>
      </c>
      <c r="H74" t="s">
        <v>5</v>
      </c>
      <c r="I74" s="3">
        <f t="shared" si="48"/>
        <v>2.9865604778496766E-3</v>
      </c>
      <c r="J74" s="3">
        <f t="shared" si="43"/>
        <v>3.5371399696816574E-3</v>
      </c>
      <c r="K74" s="3">
        <f t="shared" si="44"/>
        <v>3.2573289902280132E-3</v>
      </c>
      <c r="L74" s="3">
        <f t="shared" si="45"/>
        <v>2.8011204481792717E-3</v>
      </c>
      <c r="M74" s="3">
        <f t="shared" si="46"/>
        <v>2.9222676797194622E-3</v>
      </c>
    </row>
    <row r="75" spans="1:13" x14ac:dyDescent="0.25">
      <c r="A75" t="s">
        <v>6</v>
      </c>
      <c r="B75">
        <f t="shared" si="47"/>
        <v>1452</v>
      </c>
      <c r="C75">
        <f t="shared" si="47"/>
        <v>1435</v>
      </c>
      <c r="D75">
        <f t="shared" si="47"/>
        <v>1338</v>
      </c>
      <c r="E75">
        <f t="shared" si="47"/>
        <v>1289</v>
      </c>
      <c r="F75">
        <f t="shared" si="47"/>
        <v>1237</v>
      </c>
      <c r="H75" t="s">
        <v>6</v>
      </c>
      <c r="I75" s="3">
        <f t="shared" si="48"/>
        <v>0.72274763563962174</v>
      </c>
      <c r="J75" s="3">
        <f t="shared" si="43"/>
        <v>0.72511369378473978</v>
      </c>
      <c r="K75" s="3">
        <f t="shared" si="44"/>
        <v>0.7263843648208469</v>
      </c>
      <c r="L75" s="3">
        <f t="shared" si="45"/>
        <v>0.72212885154061623</v>
      </c>
      <c r="M75" s="3">
        <f t="shared" si="46"/>
        <v>0.72296902396259499</v>
      </c>
    </row>
    <row r="76" spans="1:13" x14ac:dyDescent="0.25">
      <c r="A76" t="s">
        <v>7</v>
      </c>
      <c r="B76">
        <f t="shared" si="47"/>
        <v>23</v>
      </c>
      <c r="C76">
        <f t="shared" si="47"/>
        <v>23</v>
      </c>
      <c r="D76">
        <f t="shared" si="47"/>
        <v>18</v>
      </c>
      <c r="E76">
        <f t="shared" si="47"/>
        <v>21</v>
      </c>
      <c r="F76">
        <f t="shared" si="47"/>
        <v>21</v>
      </c>
      <c r="H76" t="s">
        <v>32</v>
      </c>
      <c r="I76" s="3">
        <f t="shared" si="48"/>
        <v>1.1448481831757094E-2</v>
      </c>
      <c r="J76" s="3">
        <f t="shared" si="43"/>
        <v>1.1622031328954016E-2</v>
      </c>
      <c r="K76" s="3">
        <f t="shared" si="44"/>
        <v>9.7719869706840382E-3</v>
      </c>
      <c r="L76" s="3">
        <f t="shared" si="45"/>
        <v>1.1764705882352941E-2</v>
      </c>
      <c r="M76" s="3">
        <f t="shared" si="46"/>
        <v>1.2273524254821741E-2</v>
      </c>
    </row>
    <row r="77" spans="1:13" x14ac:dyDescent="0.25">
      <c r="A77" t="s">
        <v>8</v>
      </c>
      <c r="B77">
        <f t="shared" si="47"/>
        <v>0</v>
      </c>
      <c r="C77">
        <f t="shared" si="47"/>
        <v>0</v>
      </c>
      <c r="D77">
        <f t="shared" si="47"/>
        <v>0</v>
      </c>
      <c r="E77">
        <f t="shared" si="47"/>
        <v>0</v>
      </c>
      <c r="F77">
        <f t="shared" si="47"/>
        <v>0</v>
      </c>
      <c r="H77" t="s">
        <v>8</v>
      </c>
      <c r="I77" s="3">
        <f t="shared" si="48"/>
        <v>0</v>
      </c>
      <c r="J77" s="3">
        <f t="shared" si="43"/>
        <v>0</v>
      </c>
      <c r="K77" s="3">
        <f t="shared" si="44"/>
        <v>0</v>
      </c>
      <c r="L77" s="3">
        <f t="shared" si="45"/>
        <v>0</v>
      </c>
      <c r="M77" s="3">
        <f t="shared" si="46"/>
        <v>0</v>
      </c>
    </row>
    <row r="78" spans="1:13" x14ac:dyDescent="0.25">
      <c r="A78" t="s">
        <v>9</v>
      </c>
      <c r="B78">
        <f>SUM(B69:B77)</f>
        <v>2009</v>
      </c>
      <c r="C78">
        <f t="shared" ref="C78:F78" si="49">SUM(C69:C77)</f>
        <v>1979</v>
      </c>
      <c r="D78">
        <f t="shared" si="49"/>
        <v>1842</v>
      </c>
      <c r="E78">
        <f t="shared" si="49"/>
        <v>1785</v>
      </c>
      <c r="F78">
        <f t="shared" si="49"/>
        <v>1711</v>
      </c>
      <c r="H78" t="s">
        <v>9</v>
      </c>
      <c r="I78" s="3">
        <f>SUM(I69:I77)</f>
        <v>1</v>
      </c>
      <c r="J78" s="3">
        <f t="shared" ref="J78:M78" si="50">SUM(J69:J77)</f>
        <v>1</v>
      </c>
      <c r="K78" s="3">
        <f t="shared" si="50"/>
        <v>1</v>
      </c>
      <c r="L78" s="3">
        <f t="shared" si="50"/>
        <v>1</v>
      </c>
      <c r="M78" s="3">
        <f t="shared" si="50"/>
        <v>1</v>
      </c>
    </row>
    <row r="81" spans="1:10" x14ac:dyDescent="0.25">
      <c r="A81" s="7" t="s">
        <v>33</v>
      </c>
    </row>
    <row r="82" spans="1:10" x14ac:dyDescent="0.25">
      <c r="A82" s="1"/>
      <c r="B82" s="4" t="s">
        <v>22</v>
      </c>
      <c r="C82" s="4" t="s">
        <v>28</v>
      </c>
      <c r="D82" s="4" t="s">
        <v>29</v>
      </c>
      <c r="E82" s="4" t="s">
        <v>27</v>
      </c>
      <c r="F82" s="4" t="s">
        <v>23</v>
      </c>
      <c r="G82" s="4" t="s">
        <v>24</v>
      </c>
      <c r="H82" s="4" t="s">
        <v>25</v>
      </c>
      <c r="I82" s="4" t="s">
        <v>26</v>
      </c>
      <c r="J82" s="5" t="s">
        <v>9</v>
      </c>
    </row>
    <row r="83" spans="1:10" x14ac:dyDescent="0.25">
      <c r="A83" s="1" t="s">
        <v>0</v>
      </c>
      <c r="B83" s="1">
        <v>1</v>
      </c>
      <c r="C83" s="1">
        <v>17</v>
      </c>
      <c r="D83" s="1">
        <v>49</v>
      </c>
      <c r="E83" s="1">
        <v>0</v>
      </c>
      <c r="F83" s="1">
        <v>9</v>
      </c>
      <c r="G83" s="1">
        <v>10</v>
      </c>
      <c r="H83" s="1">
        <v>0</v>
      </c>
      <c r="I83" s="1">
        <v>2</v>
      </c>
      <c r="J83" s="1">
        <f>SUM(B83:I83)</f>
        <v>88</v>
      </c>
    </row>
    <row r="84" spans="1:10" x14ac:dyDescent="0.25">
      <c r="A84" s="1" t="s">
        <v>1</v>
      </c>
      <c r="B84" s="1">
        <v>3</v>
      </c>
      <c r="C84" s="1">
        <f>9+1</f>
        <v>10</v>
      </c>
      <c r="D84" s="1">
        <v>27</v>
      </c>
      <c r="E84" s="1">
        <v>5</v>
      </c>
      <c r="F84" s="1">
        <v>5</v>
      </c>
      <c r="G84" s="1">
        <v>9</v>
      </c>
      <c r="H84" s="1">
        <v>0</v>
      </c>
      <c r="I84" s="1">
        <v>9</v>
      </c>
      <c r="J84" s="1">
        <f t="shared" ref="J84:J90" si="51">SUM(B84:I84)</f>
        <v>68</v>
      </c>
    </row>
    <row r="85" spans="1:10" x14ac:dyDescent="0.25">
      <c r="A85" s="1" t="s">
        <v>2</v>
      </c>
      <c r="B85" s="1">
        <v>4</v>
      </c>
      <c r="C85" s="1">
        <v>4</v>
      </c>
      <c r="D85" s="1">
        <v>30</v>
      </c>
      <c r="E85" s="1">
        <v>1</v>
      </c>
      <c r="F85" s="1">
        <v>2</v>
      </c>
      <c r="G85" s="1">
        <v>3</v>
      </c>
      <c r="H85" s="1">
        <v>0</v>
      </c>
      <c r="I85" s="1">
        <v>8</v>
      </c>
      <c r="J85" s="1">
        <f t="shared" si="51"/>
        <v>52</v>
      </c>
    </row>
    <row r="86" spans="1:10" x14ac:dyDescent="0.25">
      <c r="A86" s="1" t="s">
        <v>3</v>
      </c>
      <c r="B86" s="1">
        <f>1+2</f>
        <v>3</v>
      </c>
      <c r="C86" s="1">
        <v>41</v>
      </c>
      <c r="D86" s="1">
        <v>104</v>
      </c>
      <c r="E86" s="1">
        <v>3</v>
      </c>
      <c r="F86" s="1">
        <v>36</v>
      </c>
      <c r="G86" s="1">
        <v>15</v>
      </c>
      <c r="H86" s="1">
        <v>2</v>
      </c>
      <c r="I86" s="1">
        <v>17</v>
      </c>
      <c r="J86" s="1">
        <f t="shared" si="51"/>
        <v>221</v>
      </c>
    </row>
    <row r="87" spans="1:10" x14ac:dyDescent="0.25">
      <c r="A87" s="1" t="s">
        <v>4</v>
      </c>
      <c r="B87" s="1">
        <f>1+0</f>
        <v>1</v>
      </c>
      <c r="C87" s="1">
        <v>2</v>
      </c>
      <c r="D87" s="1">
        <v>7</v>
      </c>
      <c r="E87" s="1">
        <v>0</v>
      </c>
      <c r="F87" s="1">
        <v>5</v>
      </c>
      <c r="G87" s="1">
        <v>3</v>
      </c>
      <c r="H87" s="1">
        <v>0</v>
      </c>
      <c r="I87" s="1">
        <v>1</v>
      </c>
      <c r="J87" s="1">
        <f t="shared" si="51"/>
        <v>19</v>
      </c>
    </row>
    <row r="88" spans="1:10" x14ac:dyDescent="0.25">
      <c r="A88" s="1" t="s">
        <v>5</v>
      </c>
      <c r="B88" s="1">
        <v>0</v>
      </c>
      <c r="C88" s="1">
        <v>1</v>
      </c>
      <c r="D88" s="1">
        <v>1</v>
      </c>
      <c r="E88" s="1">
        <v>1</v>
      </c>
      <c r="F88" s="1">
        <v>1</v>
      </c>
      <c r="G88" s="1">
        <v>0</v>
      </c>
      <c r="H88" s="1">
        <v>1</v>
      </c>
      <c r="I88" s="1"/>
      <c r="J88" s="1">
        <f t="shared" si="51"/>
        <v>5</v>
      </c>
    </row>
    <row r="89" spans="1:10" x14ac:dyDescent="0.25">
      <c r="A89" s="1" t="s">
        <v>6</v>
      </c>
      <c r="B89" s="1">
        <f>9+15+10</f>
        <v>34</v>
      </c>
      <c r="C89" s="1">
        <v>220</v>
      </c>
      <c r="D89" s="1">
        <v>725</v>
      </c>
      <c r="E89" s="1">
        <v>21</v>
      </c>
      <c r="F89" s="1">
        <v>104</v>
      </c>
      <c r="G89" s="1">
        <v>93</v>
      </c>
      <c r="H89" s="1">
        <v>13</v>
      </c>
      <c r="I89" s="1">
        <v>27</v>
      </c>
      <c r="J89" s="1">
        <f t="shared" si="51"/>
        <v>1237</v>
      </c>
    </row>
    <row r="90" spans="1:10" x14ac:dyDescent="0.25">
      <c r="A90" s="1" t="s">
        <v>7</v>
      </c>
      <c r="B90" s="1">
        <v>1</v>
      </c>
      <c r="C90" s="1">
        <v>0</v>
      </c>
      <c r="D90" s="1">
        <v>17</v>
      </c>
      <c r="E90" s="1">
        <v>0</v>
      </c>
      <c r="F90" s="1">
        <v>1</v>
      </c>
      <c r="G90" s="1">
        <v>1</v>
      </c>
      <c r="H90" s="1">
        <v>1</v>
      </c>
      <c r="I90" s="1">
        <v>0</v>
      </c>
      <c r="J90" s="1">
        <f t="shared" si="51"/>
        <v>21</v>
      </c>
    </row>
    <row r="91" spans="1:10" x14ac:dyDescent="0.25">
      <c r="A91" s="1" t="s">
        <v>8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2" t="s">
        <v>9</v>
      </c>
      <c r="B92" s="1">
        <f>SUM(B83:B91)</f>
        <v>47</v>
      </c>
      <c r="C92" s="1">
        <f t="shared" ref="C92:I92" si="52">SUM(C83:C91)</f>
        <v>295</v>
      </c>
      <c r="D92" s="1">
        <f t="shared" si="52"/>
        <v>960</v>
      </c>
      <c r="E92" s="1">
        <f t="shared" si="52"/>
        <v>31</v>
      </c>
      <c r="F92" s="1">
        <f t="shared" si="52"/>
        <v>163</v>
      </c>
      <c r="G92" s="1">
        <f t="shared" si="52"/>
        <v>134</v>
      </c>
      <c r="H92" s="1">
        <f t="shared" si="52"/>
        <v>17</v>
      </c>
      <c r="I92" s="1">
        <f t="shared" si="52"/>
        <v>64</v>
      </c>
      <c r="J92" s="1">
        <f>SUM(B92:I92)</f>
        <v>1711</v>
      </c>
    </row>
    <row r="94" spans="1:10" x14ac:dyDescent="0.25">
      <c r="A94" s="1"/>
      <c r="B94" s="4" t="s">
        <v>22</v>
      </c>
      <c r="C94" s="4" t="s">
        <v>28</v>
      </c>
      <c r="D94" s="4" t="s">
        <v>29</v>
      </c>
      <c r="E94" s="4" t="s">
        <v>27</v>
      </c>
      <c r="F94" s="4" t="s">
        <v>23</v>
      </c>
      <c r="G94" s="4" t="s">
        <v>24</v>
      </c>
      <c r="H94" s="4" t="s">
        <v>25</v>
      </c>
      <c r="I94" s="4" t="s">
        <v>26</v>
      </c>
      <c r="J94" s="5" t="s">
        <v>9</v>
      </c>
    </row>
    <row r="95" spans="1:10" x14ac:dyDescent="0.25">
      <c r="A95" s="1" t="s">
        <v>0</v>
      </c>
      <c r="B95" s="6">
        <f>+B83/B$12</f>
        <v>1.1363636363636364E-2</v>
      </c>
      <c r="C95" s="6">
        <f t="shared" ref="C95:I95" si="53">+C83/C$12</f>
        <v>0.18681318681318682</v>
      </c>
      <c r="D95" s="6">
        <f t="shared" si="53"/>
        <v>0.550561797752809</v>
      </c>
      <c r="E95" s="6">
        <f t="shared" si="53"/>
        <v>0</v>
      </c>
      <c r="F95" s="6">
        <f t="shared" si="53"/>
        <v>9.7826086956521743E-2</v>
      </c>
      <c r="G95" s="6">
        <f t="shared" si="53"/>
        <v>2.2271714922048998E-2</v>
      </c>
      <c r="H95" s="6" t="e">
        <f t="shared" si="53"/>
        <v>#VALUE!</v>
      </c>
      <c r="I95" s="6">
        <f t="shared" si="53"/>
        <v>1.9999999999999996</v>
      </c>
      <c r="J95" s="6"/>
    </row>
    <row r="96" spans="1:10" x14ac:dyDescent="0.25">
      <c r="A96" s="1" t="s">
        <v>1</v>
      </c>
      <c r="B96" s="6">
        <f t="shared" ref="B96:I103" si="54">+B84/B$12</f>
        <v>3.4090909090909088E-2</v>
      </c>
      <c r="C96" s="6">
        <f t="shared" si="54"/>
        <v>0.10989010989010989</v>
      </c>
      <c r="D96" s="6">
        <f t="shared" si="54"/>
        <v>0.30337078651685395</v>
      </c>
      <c r="E96" s="6">
        <f t="shared" si="54"/>
        <v>5.6179775280898875E-2</v>
      </c>
      <c r="F96" s="6">
        <f t="shared" si="54"/>
        <v>5.434782608695652E-2</v>
      </c>
      <c r="G96" s="6">
        <f t="shared" si="54"/>
        <v>2.0044543429844099E-2</v>
      </c>
      <c r="H96" s="6" t="e">
        <f t="shared" si="54"/>
        <v>#VALUE!</v>
      </c>
      <c r="I96" s="6">
        <f t="shared" si="54"/>
        <v>8.9999999999999982</v>
      </c>
      <c r="J96" s="6"/>
    </row>
    <row r="97" spans="1:10" x14ac:dyDescent="0.25">
      <c r="A97" s="1" t="s">
        <v>2</v>
      </c>
      <c r="B97" s="6">
        <f t="shared" si="54"/>
        <v>4.5454545454545456E-2</v>
      </c>
      <c r="C97" s="6">
        <f t="shared" si="54"/>
        <v>4.3956043956043959E-2</v>
      </c>
      <c r="D97" s="6">
        <f t="shared" si="54"/>
        <v>0.33707865168539325</v>
      </c>
      <c r="E97" s="6">
        <f t="shared" si="54"/>
        <v>1.1235955056179775E-2</v>
      </c>
      <c r="F97" s="6">
        <f t="shared" si="54"/>
        <v>2.1739130434782608E-2</v>
      </c>
      <c r="G97" s="6">
        <f t="shared" si="54"/>
        <v>6.6815144766146995E-3</v>
      </c>
      <c r="H97" s="6" t="e">
        <f t="shared" si="54"/>
        <v>#VALUE!</v>
      </c>
      <c r="I97" s="6">
        <f t="shared" si="54"/>
        <v>7.9999999999999982</v>
      </c>
      <c r="J97" s="6"/>
    </row>
    <row r="98" spans="1:10" x14ac:dyDescent="0.25">
      <c r="A98" s="1" t="s">
        <v>3</v>
      </c>
      <c r="B98" s="6">
        <f t="shared" si="54"/>
        <v>3.4090909090909088E-2</v>
      </c>
      <c r="C98" s="6">
        <f t="shared" si="54"/>
        <v>0.45054945054945056</v>
      </c>
      <c r="D98" s="6">
        <f t="shared" si="54"/>
        <v>1.1685393258426966</v>
      </c>
      <c r="E98" s="6">
        <f t="shared" si="54"/>
        <v>3.3707865168539325E-2</v>
      </c>
      <c r="F98" s="6">
        <f t="shared" si="54"/>
        <v>0.39130434782608697</v>
      </c>
      <c r="G98" s="6">
        <f t="shared" si="54"/>
        <v>3.34075723830735E-2</v>
      </c>
      <c r="H98" s="6" t="e">
        <f t="shared" si="54"/>
        <v>#VALUE!</v>
      </c>
      <c r="I98" s="6">
        <f t="shared" si="54"/>
        <v>16.999999999999996</v>
      </c>
      <c r="J98" s="6"/>
    </row>
    <row r="99" spans="1:10" x14ac:dyDescent="0.25">
      <c r="A99" s="1" t="s">
        <v>4</v>
      </c>
      <c r="B99" s="6">
        <f t="shared" si="54"/>
        <v>1.1363636363636364E-2</v>
      </c>
      <c r="C99" s="6">
        <f t="shared" si="54"/>
        <v>2.197802197802198E-2</v>
      </c>
      <c r="D99" s="6">
        <f t="shared" si="54"/>
        <v>7.8651685393258425E-2</v>
      </c>
      <c r="E99" s="6">
        <f t="shared" si="54"/>
        <v>0</v>
      </c>
      <c r="F99" s="6">
        <f t="shared" si="54"/>
        <v>5.434782608695652E-2</v>
      </c>
      <c r="G99" s="6">
        <f t="shared" si="54"/>
        <v>6.6815144766146995E-3</v>
      </c>
      <c r="H99" s="6" t="e">
        <f t="shared" si="54"/>
        <v>#VALUE!</v>
      </c>
      <c r="I99" s="6">
        <f t="shared" si="54"/>
        <v>0.99999999999999978</v>
      </c>
      <c r="J99" s="6"/>
    </row>
    <row r="100" spans="1:10" x14ac:dyDescent="0.25">
      <c r="A100" s="1" t="s">
        <v>5</v>
      </c>
      <c r="B100" s="6">
        <f t="shared" si="54"/>
        <v>0</v>
      </c>
      <c r="C100" s="6">
        <f t="shared" si="54"/>
        <v>1.098901098901099E-2</v>
      </c>
      <c r="D100" s="6">
        <f t="shared" si="54"/>
        <v>1.1235955056179775E-2</v>
      </c>
      <c r="E100" s="6">
        <f t="shared" si="54"/>
        <v>1.1235955056179775E-2</v>
      </c>
      <c r="F100" s="6">
        <f t="shared" si="54"/>
        <v>1.0869565217391304E-2</v>
      </c>
      <c r="G100" s="6">
        <f t="shared" si="54"/>
        <v>0</v>
      </c>
      <c r="H100" s="6" t="e">
        <f t="shared" si="54"/>
        <v>#VALUE!</v>
      </c>
      <c r="I100" s="6">
        <f t="shared" si="54"/>
        <v>0</v>
      </c>
      <c r="J100" s="6"/>
    </row>
    <row r="101" spans="1:10" x14ac:dyDescent="0.25">
      <c r="A101" s="1" t="s">
        <v>6</v>
      </c>
      <c r="B101" s="6">
        <f t="shared" si="54"/>
        <v>0.38636363636363635</v>
      </c>
      <c r="C101" s="6">
        <f t="shared" si="54"/>
        <v>2.4175824175824174</v>
      </c>
      <c r="D101" s="6">
        <f t="shared" si="54"/>
        <v>8.1460674157303377</v>
      </c>
      <c r="E101" s="6">
        <f t="shared" si="54"/>
        <v>0.23595505617977527</v>
      </c>
      <c r="F101" s="6">
        <f t="shared" si="54"/>
        <v>1.1304347826086956</v>
      </c>
      <c r="G101" s="6">
        <f t="shared" si="54"/>
        <v>0.20712694877505569</v>
      </c>
      <c r="H101" s="6" t="e">
        <f t="shared" si="54"/>
        <v>#VALUE!</v>
      </c>
      <c r="I101" s="6">
        <f t="shared" si="54"/>
        <v>26.999999999999993</v>
      </c>
      <c r="J101" s="6"/>
    </row>
    <row r="102" spans="1:10" x14ac:dyDescent="0.25">
      <c r="A102" s="1" t="s">
        <v>7</v>
      </c>
      <c r="B102" s="6">
        <f t="shared" si="54"/>
        <v>1.1363636363636364E-2</v>
      </c>
      <c r="C102" s="6">
        <f t="shared" si="54"/>
        <v>0</v>
      </c>
      <c r="D102" s="6">
        <f t="shared" si="54"/>
        <v>0.19101123595505617</v>
      </c>
      <c r="E102" s="6">
        <f t="shared" si="54"/>
        <v>0</v>
      </c>
      <c r="F102" s="6">
        <f t="shared" si="54"/>
        <v>1.0869565217391304E-2</v>
      </c>
      <c r="G102" s="6">
        <f t="shared" si="54"/>
        <v>2.2271714922048997E-3</v>
      </c>
      <c r="H102" s="6" t="e">
        <f t="shared" si="54"/>
        <v>#VALUE!</v>
      </c>
      <c r="I102" s="6">
        <f t="shared" si="54"/>
        <v>0</v>
      </c>
      <c r="J102" s="6"/>
    </row>
    <row r="103" spans="1:10" x14ac:dyDescent="0.25">
      <c r="A103" s="1" t="s">
        <v>8</v>
      </c>
      <c r="B103" s="6">
        <f t="shared" si="54"/>
        <v>0</v>
      </c>
      <c r="C103" s="6">
        <f t="shared" si="54"/>
        <v>0</v>
      </c>
      <c r="D103" s="6">
        <f t="shared" si="54"/>
        <v>0</v>
      </c>
      <c r="E103" s="6">
        <f t="shared" si="54"/>
        <v>0</v>
      </c>
      <c r="F103" s="6">
        <f t="shared" si="54"/>
        <v>0</v>
      </c>
      <c r="G103" s="6">
        <f t="shared" si="54"/>
        <v>0</v>
      </c>
      <c r="H103" s="6" t="e">
        <f t="shared" si="54"/>
        <v>#VALUE!</v>
      </c>
      <c r="I103" s="6">
        <f t="shared" si="54"/>
        <v>0</v>
      </c>
      <c r="J103" s="6"/>
    </row>
    <row r="104" spans="1:10" x14ac:dyDescent="0.25">
      <c r="A104" s="2" t="s">
        <v>9</v>
      </c>
      <c r="B104" s="6">
        <f>SUM(B95:B103)</f>
        <v>0.53409090909090906</v>
      </c>
      <c r="C104" s="6">
        <f t="shared" ref="C104:I104" si="55">SUM(C95:C103)</f>
        <v>3.2417582417582418</v>
      </c>
      <c r="D104" s="6">
        <f t="shared" si="55"/>
        <v>10.786516853932584</v>
      </c>
      <c r="E104" s="6">
        <f t="shared" si="55"/>
        <v>0.348314606741573</v>
      </c>
      <c r="F104" s="6">
        <f t="shared" si="55"/>
        <v>1.7717391304347827</v>
      </c>
      <c r="G104" s="6">
        <f t="shared" si="55"/>
        <v>0.2984409799554566</v>
      </c>
      <c r="H104" s="6" t="e">
        <f t="shared" si="55"/>
        <v>#VALUE!</v>
      </c>
      <c r="I104" s="6">
        <f t="shared" si="55"/>
        <v>63.999999999999986</v>
      </c>
      <c r="J104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A2" sqref="A2"/>
    </sheetView>
  </sheetViews>
  <sheetFormatPr defaultRowHeight="15" x14ac:dyDescent="0.25"/>
  <sheetData/>
  <printOptions horizontalCentered="1"/>
  <pageMargins left="0.7" right="0.7" top="1" bottom="1" header="0.3" footer="0.3"/>
  <pageSetup orientation="landscape" r:id="rId1"/>
  <headerFooter>
    <oddHeader>&amp;C&amp;"-,Bold"&amp;14Grossmont-Cuyamaca Community College District
Employee Data 2007 - 2012</oddHeader>
    <oddFooter>&amp;L&amp;8Source: GCCCD EEO-6 Reports
&amp;10 6/27/2012&amp;C&amp;10Research, Planning and Institutional Effectiveness&amp;R&amp;10&amp;P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5 Year Breakdown</vt:lpstr>
    </vt:vector>
  </TitlesOfParts>
  <Company>Grossmont-Cuyamaca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Pamela.Wright</dc:creator>
  <cp:lastModifiedBy>Sandy.Rosenthal</cp:lastModifiedBy>
  <cp:lastPrinted>2012-09-06T15:02:45Z</cp:lastPrinted>
  <dcterms:created xsi:type="dcterms:W3CDTF">2012-06-21T14:58:10Z</dcterms:created>
  <dcterms:modified xsi:type="dcterms:W3CDTF">2012-10-11T23:38:20Z</dcterms:modified>
</cp:coreProperties>
</file>